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24" documentId="13_ncr:1_{F6CB121F-512D-4AA6-A0C1-0FB36C537598}" xr6:coauthVersionLast="47" xr6:coauthVersionMax="47" xr10:uidLastSave="{62F39672-574C-4B57-B9AF-701BFC2C392D}"/>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<sst xmlns="http://schemas.openxmlformats.org/spreadsheetml/2006/main" count="180297" uniqueCount="39133">
  <si>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</si>
  <si>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</si>
  <si>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</si>
  <si>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</si>
  <si>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</si>
  <si>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</si>
  <si>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</si>
  <si>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</si>
  <si>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</si>
  <si>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</si>
  <si>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</si>
  <si>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</si>
  <si>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</si>
  <si>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</si>
  <si>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</si>
  <si>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</si>
  <si>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</si>
  <si>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</si>
  <si>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</si>
  <si>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</si>
  <si>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</si>
  <si>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</si>
  <si>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</si>
  <si>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</si>
  <si>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</si>
  <si>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</si>
  <si>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</si>
  <si>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</si>
  <si>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</si>
  <si>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</si>
  <si>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</si>
  <si>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</si>
  <si>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</si>
  <si>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</si>
  <si>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</si>
  <si>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</si>
  <si>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</si>
  <si>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</si>
  <si>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</si>
  <si>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</si>
  <si>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</si>
  <si>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</si>
  <si>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</si>
  <si>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</si>
  <si>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</si>
  <si>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</si>
  <si>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</si>
  <si>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</si>
  <si>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</si>
  <si>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</si>
  <si>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</si>
  <si>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</si>
  <si>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</si>
  <si>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</si>
  <si>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</si>
  <si>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</si>
  <si>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</si>
  <si>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</si>
  <si>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</si>
  <si>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</si>
  <si>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</si>
  <si>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</si>
  <si>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</si>
  <si>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</si>
  <si>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</si>
  <si>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</si>
  <si>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</si>
  <si>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</si>
  <si>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</si>
  <si>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</si>
  <si>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</si>
  <si>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</si>
  <si>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</si>
  <si>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</si>
  <si>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</si>
  <si>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</si>
  <si>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</si>
  <si>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</si>
  <si>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</si>
  <si>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</si>
  <si>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</si>
  <si>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</si>
  <si>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</si>
  <si>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</si>
  <si>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</si>
  <si>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</si>
  <si>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</si>
  <si>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</si>
  <si>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</si>
  <si>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</si>
  <si>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</si>
  <si>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</si>
  <si>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</si>
  <si>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</si>
  <si>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</si>
  <si>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</si>
  <si>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</si>
  <si>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</si>
  <si>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</si>
  <si>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</si>
  <si>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</si>
  <si>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</si>
  <si>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</si>
  <si>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</si>
  <si>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</si>
  <si>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</si>
  <si>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</si>
  <si>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</si>
  <si>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</si>
  <si>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</si>
  <si>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</si>
  <si>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</si>
  <si>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</si>
  <si>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</si>
  <si>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</si>
  <si>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</si>
  <si>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</si>
  <si>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</si>
  <si>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</si>
  <si>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</si>
  <si>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</si>
  <si>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</si>
  <si>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</si>
  <si>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</si>
  <si>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</si>
  <si>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</si>
  <si>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</si>
  <si>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</si>
  <si>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</si>
  <si>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</si>
  <si>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</si>
  <si>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</si>
  <si>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</si>
  <si>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</si>
  <si>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</si>
  <si>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</si>
  <si>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</si>
  <si>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</si>
  <si>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</si>
  <si>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</si>
  <si>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</si>
  <si>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</si>
  <si>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</si>
  <si>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</si>
  <si>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</si>
  <si>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</si>
  <si>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</si>
  <si>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</si>
  <si>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</si>
  <si>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</si>
  <si>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</si>
  <si>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</si>
  <si>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</si>
  <si>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</si>
  <si>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</si>
  <si>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</si>
  <si>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</si>
  <si>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</si>
  <si>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</si>
  <si>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</si>
  <si>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</si>
  <si>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</si>
  <si>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</si>
  <si>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</si>
  <si>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</si>
  <si>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</si>
  <si>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</si>
  <si>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</si>
  <si>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</si>
  <si>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</si>
  <si>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</si>
  <si>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</si>
  <si>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</si>
  <si>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</si>
  <si>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</si>
  <si>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</si>
  <si>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</si>
  <si>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</si>
  <si>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</si>
  <si>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</si>
  <si>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</si>
  <si>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</si>
  <si>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</si>
  <si>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</si>
  <si>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</si>
  <si>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</si>
  <si>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</si>
  <si>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</si>
  <si>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</si>
  <si>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</si>
  <si>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</si>
  <si>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</si>
  <si>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</si>
  <si>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</si>
  <si>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</si>
  <si>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</si>
  <si>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</si>
  <si>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</si>
  <si>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</si>
  <si>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</si>
  <si>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</si>
  <si>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</si>
  <si>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</si>
  <si>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</si>
  <si>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</si>
  <si>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</si>
  <si>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</si>
  <si>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</si>
  <si>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</si>
  <si>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</si>
  <si>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</si>
  <si>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</si>
  <si>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</si>
  <si>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</si>
  <si>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</si>
  <si>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</si>
  <si>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</si>
  <si>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</si>
  <si>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</si>
  <si>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</si>
  <si>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</si>
  <si>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</si>
  <si>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</si>
  <si>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</si>
  <si>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</si>
  <si>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</si>
  <si>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</si>
  <si>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</si>
  <si>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</si>
  <si>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</si>
  <si>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</si>
  <si>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</si>
  <si>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</si>
  <si>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</si>
  <si>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</si>
  <si>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</si>
  <si>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</si>
  <si>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</si>
  <si>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</si>
  <si>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</si>
  <si>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</si>
  <si>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</si>
  <si>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</si>
  <si>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</si>
  <si>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</si>
  <si>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</si>
  <si>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</si>
  <si>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</si>
  <si>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</si>
  <si>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</si>
  <si>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</si>
  <si>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</si>
  <si>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</si>
  <si>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</si>
  <si>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</si>
  <si>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</si>
  <si>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</si>
  <si>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</si>
  <si>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</si>
  <si>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</si>
  <si>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</si>
  <si>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</si>
  <si>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</si>
  <si>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</si>
  <si>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</si>
  <si>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</si>
  <si>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</si>
  <si>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</si>
  <si>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</si>
  <si>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</si>
  <si>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</si>
  <si>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</si>
  <si>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</si>
  <si>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</si>
  <si>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</si>
  <si>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</si>
  <si>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</si>
  <si>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</si>
  <si>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</si>
  <si>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</si>
  <si>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</si>
  <si>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</si>
  <si>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</si>
  <si>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</si>
  <si>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</si>
  <si>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</si>
  <si>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</si>
  <si>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</si>
  <si>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</si>
  <si>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</si>
  <si>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</si>
  <si>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</si>
  <si>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</si>
  <si>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</si>
  <si>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</si>
  <si>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</si>
  <si>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</si>
  <si>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</si>
  <si>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</si>
  <si>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</si>
  <si>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</si>
  <si>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</si>
  <si>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</si>
  <si>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</si>
  <si>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</si>
  <si>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</si>
  <si>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</si>
  <si>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</si>
  <si>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</si>
  <si>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</si>
  <si>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</si>
  <si>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</si>
  <si>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</si>
  <si>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</si>
  <si>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</si>
  <si>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</si>
  <si>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</si>
  <si>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</si>
  <si>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</si>
  <si>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</si>
  <si>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</si>
  <si>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</si>
  <si>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</si>
  <si>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</si>
  <si>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</si>
  <si>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</si>
  <si>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</si>
  <si>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</si>
  <si>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</si>
  <si>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</si>
  <si>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</si>
  <si>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</si>
  <si>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</si>
  <si>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</si>
  <si>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</si>
  <si>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</si>
  <si>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</si>
  <si>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</si>
  <si>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</si>
  <si>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</si>
  <si>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</si>
  <si>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</si>
  <si>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</si>
  <si>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</si>
  <si>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</si>
  <si>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</si>
  <si>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</si>
  <si>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</si>
  <si>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</si>
  <si>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</si>
  <si>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</si>
  <si>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</si>
  <si>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</si>
  <si>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</si>
  <si>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</si>
  <si>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</si>
  <si>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</si>
  <si>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</si>
  <si>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</si>
  <si>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</si>
  <si>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</si>
  <si>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</si>
  <si>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</si>
  <si>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</si>
  <si>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</si>
  <si>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</si>
  <si>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</si>
  <si>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</si>
  <si>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</si>
  <si>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</si>
  <si>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</si>
  <si>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</si>
  <si>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</si>
  <si>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</si>
  <si>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</si>
  <si>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</si>
  <si>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</si>
  <si>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</si>
  <si>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</si>
  <si>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</si>
  <si>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</si>
  <si>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</si>
  <si>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</si>
  <si>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</si>
  <si>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</si>
  <si>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</si>
  <si>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</si>
  <si>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</si>
  <si>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</si>
  <si>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</si>
  <si>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</si>
  <si>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</si>
  <si>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</si>
  <si>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</si>
  <si>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</si>
  <si>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</si>
  <si>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</si>
  <si>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</si>
  <si>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</si>
  <si>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</si>
  <si>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</si>
  <si>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</si>
  <si>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</si>
  <si>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</si>
  <si>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</si>
  <si>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</si>
  <si>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</si>
  <si>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</si>
  <si>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</si>
  <si>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</si>
  <si>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</si>
  <si>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</si>
  <si>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</si>
  <si>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</si>
  <si>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</si>
  <si>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</si>
  <si>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</si>
  <si>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</si>
  <si>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</si>
  <si>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</si>
  <si>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</si>
  <si>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</si>
  <si>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</si>
  <si>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</si>
  <si>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</si>
  <si>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</si>
  <si>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</si>
  <si>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</si>
  <si>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</si>
  <si>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</si>
  <si>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</si>
  <si>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</si>
  <si>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</si>
  <si>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</si>
  <si>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</si>
  <si>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</si>
  <si>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</si>
  <si>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</si>
  <si>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</si>
  <si>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</si>
  <si>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</si>
  <si>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</si>
  <si>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</si>
  <si>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</si>
  <si>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</si>
  <si>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</si>
  <si>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</si>
  <si>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</si>
  <si>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</si>
  <si>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</si>
  <si>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</si>
  <si>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</si>
  <si>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</si>
  <si>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</si>
  <si>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</si>
  <si>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</si>
  <si>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</si>
  <si>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</si>
  <si>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</si>
  <si>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</si>
  <si>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</si>
  <si>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</si>
  <si>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</si>
  <si>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</si>
  <si>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</si>
  <si>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</si>
  <si>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</si>
  <si>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</si>
  <si>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</si>
  <si>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</si>
  <si>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</si>
  <si>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</si>
  <si>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</si>
  <si>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</si>
  <si>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</si>
  <si>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</si>
  <si>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</si>
  <si>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</si>
  <si>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</si>
  <si>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</si>
  <si>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</si>
  <si>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</si>
  <si>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</si>
  <si>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</si>
  <si>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</si>
  <si>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</si>
  <si>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</si>
  <si>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</si>
  <si>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</si>
  <si>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</si>
  <si>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</si>
  <si>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</si>
  <si>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</si>
  <si>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</si>
  <si>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</si>
  <si>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</si>
  <si>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</si>
  <si>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</si>
  <si>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</si>
  <si>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</si>
  <si>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</si>
  <si>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</si>
  <si>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</si>
  <si>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</si>
  <si>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</si>
  <si>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</si>
  <si>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</si>
  <si>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</si>
  <si>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</si>
  <si>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</si>
  <si>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</si>
  <si>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</si>
  <si>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</si>
  <si>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</si>
  <si>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</si>
  <si>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</si>
  <si>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</si>
  <si>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</si>
  <si>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</si>
  <si>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</si>
  <si>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</si>
  <si>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</si>
  <si>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</si>
  <si>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</si>
  <si>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</si>
  <si>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</si>
  <si>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</si>
  <si>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</si>
  <si>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</si>
  <si>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</si>
  <si>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</si>
  <si>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</si>
  <si>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</si>
  <si>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</si>
  <si>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</si>
  <si>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</si>
  <si>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</si>
  <si>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</si>
  <si>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</si>
  <si>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</si>
  <si>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</si>
  <si>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</si>
  <si>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</si>
  <si>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</si>
  <si>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</si>
  <si>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</si>
  <si>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</si>
  <si>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</si>
  <si>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</si>
  <si>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</si>
  <si>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</si>
  <si>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</si>
  <si>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</si>
  <si>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</si>
  <si>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</si>
  <si>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</si>
  <si>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</si>
  <si>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</si>
  <si>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</si>
  <si>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</si>
  <si>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</si>
  <si>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</si>
  <si>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</si>
  <si>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</si>
  <si>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</si>
  <si>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</si>
  <si>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</si>
  <si>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</si>
  <si>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</si>
  <si>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</si>
  <si>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</si>
  <si>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</si>
  <si>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</si>
  <si>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</si>
  <si>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</si>
  <si>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</si>
  <si>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</si>
  <si>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</si>
  <si>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</si>
  <si>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</si>
  <si>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</si>
  <si>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</si>
  <si>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</si>
  <si>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</si>
  <si>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</si>
  <si>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</si>
  <si>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</si>
  <si>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</si>
  <si>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</si>
  <si>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</si>
  <si>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</si>
  <si>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</si>
  <si>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</si>
  <si>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</si>
  <si>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</si>
  <si>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</si>
  <si>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</si>
  <si>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</si>
  <si>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</si>
  <si>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</si>
  <si>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</si>
  <si>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</si>
  <si>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</si>
  <si>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</si>
  <si>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</si>
  <si>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</si>
  <si>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</si>
  <si>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</si>
  <si>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</si>
  <si>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</si>
  <si>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</si>
  <si>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</si>
  <si>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</si>
  <si>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</si>
  <si>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</si>
  <si>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</si>
  <si>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</si>
  <si>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</si>
  <si>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</si>
  <si>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</si>
  <si>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</si>
  <si>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</si>
  <si>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</si>
  <si>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</si>
  <si>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</si>
  <si>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</si>
  <si>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</si>
  <si>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</si>
  <si>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</si>
  <si>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</si>
  <si>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</si>
  <si>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</si>
  <si>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</si>
  <si>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</si>
  <si>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</si>
  <si>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</si>
  <si>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</si>
  <si>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</si>
  <si>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</si>
  <si>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</si>
  <si>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</si>
  <si>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</si>
  <si>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</si>
  <si>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</si>
  <si>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</si>
  <si>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</si>
  <si>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</si>
  <si>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</si>
  <si>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</si>
  <si>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</si>
  <si>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</si>
  <si>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</si>
  <si>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</si>
  <si>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</si>
  <si>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</si>
  <si>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</si>
  <si>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</si>
  <si>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</si>
  <si>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</si>
  <si>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</si>
  <si>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</si>
  <si>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</si>
  <si>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</si>
  <si>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</si>
  <si>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</si>
  <si>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</si>
  <si>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</si>
  <si>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</si>
  <si>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</si>
  <si>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</si>
  <si>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</si>
  <si>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</si>
  <si>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</si>
  <si>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</si>
  <si>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</si>
  <si>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</si>
  <si>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</si>
  <si>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</si>
  <si>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</si>
  <si>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</si>
  <si>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</si>
  <si>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</si>
  <si>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</si>
  <si>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</si>
  <si>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</si>
  <si>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</si>
  <si>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</si>
  <si>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</si>
  <si>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</si>
  <si>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</si>
  <si>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</si>
  <si>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</si>
  <si>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</si>
  <si>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</si>
  <si>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</si>
  <si>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</si>
  <si>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</si>
  <si>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</si>
  <si>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</si>
  <si>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</si>
  <si>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</si>
  <si>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</si>
  <si>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</si>
  <si>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</si>
  <si>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</si>
  <si>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</si>
  <si>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</si>
  <si>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</si>
  <si>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</si>
  <si>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</si>
  <si>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</si>
  <si>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</si>
  <si>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</si>
  <si>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</si>
  <si>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</si>
  <si>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</si>
  <si>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</si>
  <si>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</si>
  <si>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</si>
  <si>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</si>
  <si>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</si>
  <si>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</si>
  <si>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</si>
  <si>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</si>
  <si>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</si>
  <si>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</si>
  <si>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</si>
  <si>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</si>
  <si>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</si>
  <si>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</si>
  <si>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</si>
  <si>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</si>
  <si>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</si>
  <si>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</si>
  <si>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</si>
  <si>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</si>
  <si>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</si>
  <si>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</si>
  <si>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</si>
  <si>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</si>
  <si>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</si>
  <si>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</si>
  <si>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</si>
  <si>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</si>
  <si>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</si>
  <si>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</si>
  <si>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</si>
  <si>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</si>
  <si>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</si>
  <si>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</si>
  <si>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</si>
  <si>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</si>
  <si>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</si>
  <si>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</si>
  <si>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</si>
  <si>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</si>
  <si>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</si>
  <si>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</si>
  <si>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</si>
  <si>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</si>
  <si>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</si>
  <si>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</si>
  <si>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</si>
  <si>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</si>
  <si>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</si>
  <si>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</si>
  <si>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</si>
  <si>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</si>
  <si>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</si>
  <si>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</si>
  <si>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</si>
  <si>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</si>
  <si>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</si>
  <si>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</si>
  <si>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</si>
  <si>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</si>
  <si>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</si>
  <si>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</si>
  <si>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</si>
  <si>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</si>
  <si>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</si>
  <si>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</si>
  <si>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</si>
  <si>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</si>
  <si>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</si>
  <si>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</si>
  <si>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</si>
  <si>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</si>
  <si>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</si>
  <si>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</si>
  <si>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</si>
  <si>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</si>
  <si>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</si>
  <si>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</si>
  <si>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</si>
  <si>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</si>
  <si>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</si>
  <si>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</si>
  <si>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</si>
  <si>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</si>
  <si>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</si>
  <si>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</si>
  <si>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</si>
  <si>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</si>
  <si>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</si>
  <si>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</si>
  <si>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</si>
  <si>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</si>
  <si>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</si>
  <si>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</si>
  <si>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</si>
  <si>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</si>
  <si>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</si>
  <si>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</si>
  <si>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</si>
  <si>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</si>
  <si>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</si>
  <si>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</si>
  <si>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</si>
  <si>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</si>
  <si>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</si>
  <si>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</si>
  <si>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</si>
  <si>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</si>
  <si>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</si>
  <si>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</si>
  <si>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</si>
  <si>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</si>
  <si>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</si>
  <si>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</si>
  <si>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</si>
  <si>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</si>
  <si>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</si>
  <si>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</si>
  <si>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</si>
  <si>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</si>
  <si>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</si>
  <si>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</si>
  <si>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</si>
  <si>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</si>
  <si>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</si>
  <si>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</si>
  <si>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</si>
  <si>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</si>
  <si>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</si>
  <si>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</si>
  <si>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</si>
  <si>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</si>
  <si>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</si>
  <si>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</si>
  <si>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</si>
  <si>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</si>
  <si>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</si>
  <si>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</si>
  <si>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</si>
  <si>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</si>
  <si>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</si>
  <si>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</si>
  <si>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</si>
  <si>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</si>
  <si>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</si>
  <si>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</si>
  <si>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</si>
  <si>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</si>
  <si>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</si>
  <si>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</si>
  <si>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</si>
  <si>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</si>
  <si>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</si>
  <si>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</si>
  <si>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</si>
  <si>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</si>
  <si>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</si>
  <si>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</si>
  <si>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</si>
  <si>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</si>
  <si>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</si>
  <si>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</si>
  <si>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</si>
  <si>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</si>
  <si>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</si>
  <si>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</si>
  <si>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</si>
  <si>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</si>
  <si>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</si>
  <si>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</si>
  <si>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</si>
  <si>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</si>
  <si>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</si>
  <si>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</si>
  <si>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</si>
  <si>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</si>
  <si>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</si>
  <si>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</si>
  <si>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</si>
  <si>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</si>
  <si>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</si>
  <si>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</si>
  <si>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</si>
  <si>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</si>
  <si>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</si>
  <si>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</si>
  <si>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</si>
  <si>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</si>
  <si>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</si>
  <si>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</si>
  <si>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</si>
  <si>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</si>
  <si>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</si>
  <si>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</si>
  <si>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</si>
  <si>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</si>
  <si>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</si>
  <si>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</si>
  <si>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</si>
  <si>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</si>
  <si>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</si>
  <si>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</si>
  <si>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</si>
  <si>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</si>
  <si>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</si>
  <si>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</si>
  <si>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</si>
  <si>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</si>
  <si>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</si>
  <si>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</si>
  <si>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</si>
  <si>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</si>
  <si>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</si>
  <si>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</si>
  <si>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</si>
  <si>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</si>
  <si>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</si>
  <si>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</si>
  <si>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</si>
  <si>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</si>
  <si>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</si>
  <si>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</si>
  <si>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</si>
  <si>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</si>
  <si>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</si>
  <si>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</si>
  <si>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</si>
  <si>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</si>
  <si>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</si>
  <si>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</si>
  <si>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</si>
  <si>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</si>
  <si>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</si>
  <si>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</si>
  <si>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</si>
  <si>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</si>
  <si>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</si>
  <si>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</si>
  <si>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</si>
  <si>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</si>
  <si>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</si>
  <si>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</si>
  <si>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</si>
  <si>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</si>
  <si>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</si>
  <si>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</si>
  <si>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</si>
  <si>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</si>
  <si>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</si>
  <si>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</si>
  <si>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</si>
  <si>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</si>
  <si>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</si>
  <si>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</si>
  <si>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</si>
  <si>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</si>
  <si>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</si>
  <si>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</si>
  <si>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</si>
  <si>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</si>
  <si>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</si>
  <si>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</si>
  <si>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</si>
  <si>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</si>
  <si>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</si>
  <si>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</si>
  <si>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</si>
  <si>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</si>
  <si>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</si>
  <si>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</si>
  <si>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</si>
  <si>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</si>
  <si>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</si>
  <si>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</si>
  <si>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</si>
  <si>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</si>
  <si>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</si>
  <si>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</si>
  <si>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</si>
  <si>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</si>
  <si>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</si>
  <si>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</si>
  <si>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</si>
  <si>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</si>
  <si>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</si>
  <si>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</si>
  <si>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</si>
  <si>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</si>
  <si>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</si>
  <si>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</si>
  <si>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</si>
  <si>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</si>
  <si>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</si>
  <si>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</si>
  <si>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</si>
  <si>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</si>
  <si>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</si>
  <si>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</si>
  <si>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</si>
  <si>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</si>
  <si>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</si>
  <si>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</si>
  <si>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</si>
  <si>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</si>
  <si>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</si>
  <si>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</si>
  <si>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</si>
  <si>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</si>
  <si>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</si>
  <si>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</si>
  <si>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</si>
  <si>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</si>
  <si>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</si>
  <si>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</si>
  <si>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</si>
  <si>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</si>
  <si>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</si>
  <si>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</si>
  <si>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</si>
  <si>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</si>
  <si>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</si>
  <si>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</si>
  <si>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</si>
  <si>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</si>
  <si>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</si>
  <si>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</si>
  <si>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</si>
  <si>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</si>
  <si>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</si>
  <si>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</si>
  <si>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</si>
  <si>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</si>
  <si>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</si>
  <si>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</si>
  <si>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</si>
  <si>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</si>
  <si>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</si>
  <si>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</si>
  <si>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</si>
  <si>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</si>
  <si>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</si>
  <si>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</si>
  <si>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</si>
  <si>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</si>
  <si>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</si>
  <si>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</si>
  <si>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</si>
  <si>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</si>
  <si>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</si>
  <si>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</si>
  <si>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</si>
  <si>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</si>
  <si>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</si>
  <si>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</si>
  <si>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</si>
  <si>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</si>
  <si>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</si>
  <si>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</si>
  <si>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</si>
  <si>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</si>
  <si>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</si>
  <si>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</si>
  <si>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</si>
  <si>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</si>
  <si>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</si>
  <si>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</si>
  <si>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</si>
  <si>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</si>
  <si>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</si>
  <si>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</si>
  <si>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</si>
  <si>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</si>
  <si>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</si>
  <si>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</si>
  <si>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</si>
  <si>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</si>
  <si>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</si>
  <si>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</si>
  <si>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</si>
  <si>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</si>
  <si>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</si>
  <si>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</si>
  <si>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</si>
  <si>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</si>
  <si>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</si>
  <si>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</si>
  <si>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</si>
  <si>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</si>
  <si>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</si>
  <si>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</si>
  <si>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</si>
  <si>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</si>
  <si>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</si>
  <si>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</si>
  <si>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</si>
  <si>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</si>
  <si>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</si>
  <si>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</si>
  <si>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</si>
  <si>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</si>
  <si>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</si>
  <si>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</si>
  <si>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</si>
  <si>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</si>
  <si>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</si>
  <si>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</si>
  <si>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</si>
  <si>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</si>
  <si>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</si>
  <si>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</si>
  <si>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</si>
  <si>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</si>
  <si>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</si>
  <si>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</si>
  <si>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</si>
  <si>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</si>
  <si>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</si>
  <si>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</si>
  <si>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</si>
  <si>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</si>
  <si>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</si>
  <si>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</si>
  <si>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</si>
  <si>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</si>
  <si>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</si>
  <si>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</si>
  <si>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</si>
  <si>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</si>
  <si>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</si>
  <si>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</si>
  <si>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</si>
  <si>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</si>
  <si>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</si>
  <si>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</si>
  <si>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</si>
  <si>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</si>
  <si>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</si>
  <si>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</si>
  <si>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</si>
  <si>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</si>
  <si>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</si>
  <si>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</si>
  <si>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</si>
  <si>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</si>
  <si>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</si>
  <si>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</si>
  <si>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</si>
  <si>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</si>
  <si>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</si>
  <si>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</si>
  <si>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</si>
  <si>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</si>
  <si>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</si>
  <si>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</si>
  <si>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</si>
  <si>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</si>
  <si>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</si>
  <si>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</si>
  <si>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</si>
  <si>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</si>
  <si>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</si>
  <si>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</si>
  <si>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</si>
  <si>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</si>
  <si>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</si>
  <si>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</si>
  <si>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</si>
  <si>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</si>
  <si>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</si>
  <si>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</si>
  <si>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</si>
  <si>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</si>
  <si>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</si>
  <si>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</si>
  <si>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</si>
  <si>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</si>
  <si>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</si>
  <si>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</si>
  <si>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</si>
  <si>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</si>
  <si>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</si>
  <si>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</si>
  <si>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</si>
  <si>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</si>
  <si>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</si>
  <si>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</si>
  <si>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</si>
  <si>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</si>
  <si>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</si>
  <si>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</si>
  <si>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</si>
  <si>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</si>
  <si>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</si>
  <si>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</si>
  <si>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</si>
  <si>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</si>
  <si>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</si>
  <si>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</si>
  <si>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</si>
  <si>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</si>
  <si>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</si>
  <si>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</si>
  <si>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</si>
  <si>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</si>
  <si>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</si>
  <si>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</si>
  <si>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</si>
  <si>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</si>
  <si>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</si>
  <si>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</si>
  <si>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</si>
  <si>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</si>
  <si>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</si>
  <si>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</si>
  <si>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</si>
  <si>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</si>
  <si>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</si>
  <si>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</si>
  <si>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</si>
  <si>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</si>
  <si>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</si>
  <si>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</si>
  <si>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</si>
  <si>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</si>
  <si>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</si>
  <si>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</si>
  <si>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</si>
  <si>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</si>
  <si>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</si>
  <si>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</si>
  <si>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</si>
  <si>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</si>
  <si>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</si>
  <si>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</si>
  <si>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</si>
  <si>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</si>
  <si>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</si>
  <si>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</si>
  <si>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</si>
  <si>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</si>
  <si>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</si>
  <si>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</si>
  <si>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</si>
  <si>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</si>
  <si>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</si>
  <si>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</si>
  <si>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</si>
  <si>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</si>
  <si>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</si>
  <si>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</si>
  <si>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</si>
  <si>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</si>
  <si>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</si>
  <si>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</si>
  <si>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</si>
  <si>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</si>
  <si>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</si>
  <si>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</si>
  <si>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</si>
  <si>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</si>
  <si>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</si>
  <si>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</si>
  <si>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</si>
  <si>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</si>
  <si>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</si>
  <si>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</si>
  <si>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</si>
  <si>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</si>
  <si>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</si>
  <si>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</si>
  <si>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</si>
  <si>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</si>
  <si>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</si>
  <si>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</si>
  <si>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</si>
  <si>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</si>
  <si>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</si>
  <si>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</si>
  <si>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</si>
  <si>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</si>
  <si>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</si>
  <si>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</si>
  <si>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</si>
  <si>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</si>
  <si>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</si>
  <si>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</si>
  <si>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</si>
  <si>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</si>
  <si>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</si>
  <si>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</si>
  <si>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</si>
  <si>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</si>
  <si>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</si>
  <si>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</si>
  <si>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</si>
  <si>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</si>
  <si>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</si>
  <si>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</si>
  <si>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</si>
  <si>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</si>
  <si>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</si>
  <si>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</si>
  <si>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</si>
  <si>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</si>
  <si>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</si>
  <si>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</si>
  <si>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</si>
  <si>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</si>
  <si>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</si>
  <si>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</si>
  <si>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</si>
  <si>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</si>
  <si>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</si>
  <si>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</si>
  <si>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</si>
  <si>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</si>
  <si>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</si>
  <si>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</si>
  <si>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</si>
  <si>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</si>
  <si>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</si>
  <si>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</si>
  <si>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</si>
  <si>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</si>
  <si>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</si>
  <si>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</si>
  <si>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</si>
  <si>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</si>
  <si>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</si>
  <si>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</si>
  <si>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</si>
  <si>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</si>
  <si>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</si>
  <si>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</si>
  <si>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</si>
  <si>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</si>
  <si>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</si>
  <si>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</si>
  <si>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</si>
  <si>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</si>
  <si>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</si>
  <si>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</si>
  <si>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</si>
  <si>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</si>
  <si>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</si>
  <si>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</si>
  <si>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</si>
  <si>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</si>
  <si>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</si>
  <si>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</si>
  <si>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</si>
  <si>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</si>
  <si>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</si>
  <si>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</si>
  <si>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</si>
  <si>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</si>
  <si>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</si>
  <si>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</si>
  <si>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</si>
  <si>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</si>
  <si>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</si>
  <si>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</si>
  <si>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</si>
  <si>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</si>
  <si>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</si>
  <si>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</si>
  <si>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</si>
  <si>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</si>
  <si>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</si>
  <si>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</si>
  <si>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</si>
  <si>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</si>
  <si>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</si>
  <si>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</si>
  <si>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</si>
  <si>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</si>
  <si>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</si>
  <si>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</si>
  <si>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</si>
  <si>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</si>
  <si>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</si>
  <si>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</si>
  <si>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</si>
  <si>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</si>
  <si>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</si>
  <si>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</si>
  <si>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</si>
  <si>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</si>
  <si>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</si>
  <si>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</si>
  <si>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</si>
  <si>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</si>
  <si>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</si>
  <si>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</si>
  <si>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</si>
  <si>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</si>
  <si>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</si>
  <si>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</si>
  <si>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</si>
  <si>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</si>
  <si>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</si>
  <si>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</si>
  <si>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</si>
  <si>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</si>
  <si>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</si>
  <si>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</si>
  <si>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</si>
  <si>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</si>
  <si>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</si>
  <si>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</si>
  <si>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</si>
  <si>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</si>
  <si>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</si>
  <si>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</si>
  <si>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</si>
  <si>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</si>
  <si>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</si>
  <si>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</si>
  <si>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</si>
  <si>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</si>
  <si>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</si>
  <si>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</si>
  <si>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</si>
  <si>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</si>
  <si>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</si>
  <si>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</si>
  <si>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</si>
  <si>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</si>
  <si>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</si>
  <si>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</si>
  <si>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</si>
  <si>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</si>
  <si>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</si>
  <si>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</si>
  <si>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</si>
  <si>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</si>
  <si>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</si>
  <si>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</si>
  <si>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</si>
  <si>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</si>
  <si>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</si>
  <si>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</si>
  <si>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</si>
  <si>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</si>
  <si>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</si>
  <si>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</si>
  <si>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</si>
  <si>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</si>
  <si>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</si>
  <si>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</si>
  <si>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</si>
  <si>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</si>
  <si>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</si>
  <si>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</si>
  <si>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</si>
  <si>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</si>
  <si>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</si>
  <si>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</si>
  <si>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</si>
  <si>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</si>
  <si>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</si>
  <si>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</si>
  <si>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</si>
  <si>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</si>
  <si>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</si>
  <si>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</si>
  <si>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</si>
  <si>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</si>
  <si>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</si>
  <si>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</si>
  <si>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</si>
  <si>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</si>
  <si>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</si>
  <si>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</si>
  <si>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</si>
  <si>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</si>
  <si>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</si>
  <si>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</si>
  <si>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</si>
  <si>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</si>
  <si>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</si>
  <si>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</si>
  <si>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</si>
  <si>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</si>
  <si>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</si>
  <si>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</si>
  <si>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</si>
  <si>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</si>
  <si>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</si>
  <si>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</si>
  <si>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</si>
  <si>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</si>
  <si>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</si>
  <si>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</si>
  <si>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</si>
  <si>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</si>
  <si>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</si>
  <si>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</si>
  <si>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</si>
  <si>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</si>
  <si>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</si>
  <si>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</si>
  <si>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</si>
  <si>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</si>
  <si>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</si>
  <si>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</si>
  <si>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</si>
  <si>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</si>
  <si>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</si>
  <si>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</si>
  <si>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</si>
  <si>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</si>
  <si>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</si>
  <si>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</si>
  <si>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</si>
  <si>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</si>
  <si>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</si>
  <si>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</si>
  <si>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</si>
  <si>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</si>
  <si>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</si>
  <si>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</si>
  <si>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</si>
  <si>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</si>
  <si>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</si>
  <si>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</si>
  <si>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</si>
  <si>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</si>
  <si>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</si>
  <si>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</si>
  <si>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</si>
  <si>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</si>
  <si>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</si>
  <si>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</si>
  <si>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</si>
  <si>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</si>
  <si>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</si>
  <si>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</si>
  <si>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</si>
  <si>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</si>
  <si>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</si>
  <si>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</si>
  <si>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</si>
  <si>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</si>
  <si>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</si>
  <si>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</si>
  <si>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</si>
  <si>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</si>
  <si>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</si>
  <si>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</si>
  <si>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</si>
  <si>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</si>
  <si>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</si>
  <si>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</si>
  <si>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</si>
  <si>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</si>
  <si>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</si>
  <si>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</si>
  <si>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</si>
  <si>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</si>
  <si>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</si>
  <si>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</si>
  <si>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</si>
  <si>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</si>
  <si>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</si>
  <si>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</si>
  <si>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</si>
  <si>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</si>
  <si>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</si>
  <si>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</si>
  <si>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</si>
  <si>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</si>
  <si>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</si>
  <si>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</si>
  <si>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</si>
  <si>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</si>
  <si>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</si>
  <si>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</si>
  <si>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</si>
  <si>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</si>
  <si>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</si>
  <si>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</si>
  <si>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</si>
  <si>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</si>
  <si>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</si>
  <si>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</si>
  <si>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</si>
  <si>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</si>
  <si>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</si>
  <si>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</si>
  <si>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</si>
  <si>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</si>
  <si>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</si>
  <si>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</si>
  <si>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</si>
  <si>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</si>
  <si>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</si>
  <si>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</si>
  <si>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</si>
  <si>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</si>
  <si>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</si>
  <si>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</si>
  <si>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</si>
  <si>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</si>
  <si>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</si>
  <si>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</si>
  <si>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</si>
  <si>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</si>
  <si>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</si>
  <si>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</si>
  <si>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</si>
  <si>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</si>
  <si>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</si>
  <si>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</si>
  <si>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</si>
  <si>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</si>
  <si>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</si>
  <si>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</si>
  <si>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</si>
  <si>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</si>
  <si>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</si>
  <si>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</si>
  <si>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</si>
  <si>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</si>
  <si>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</si>
  <si>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</si>
  <si>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</si>
  <si>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</si>
  <si>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</si>
  <si>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</si>
  <si>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</si>
  <si>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</si>
  <si>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</si>
  <si>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</si>
  <si>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</si>
  <si>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</si>
  <si>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</si>
  <si>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</si>
  <si>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</si>
  <si>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</si>
  <si>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</si>
  <si>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</si>
  <si>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</si>
  <si>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</si>
  <si>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</si>
  <si>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</si>
  <si>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</si>
  <si>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</si>
  <si>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</si>
  <si>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</si>
  <si>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</si>
  <si>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</si>
  <si>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</si>
  <si>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</si>
  <si>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</si>
  <si>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</si>
  <si>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</si>
  <si>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</si>
  <si>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</si>
  <si>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</si>
  <si>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</si>
  <si>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</si>
  <si>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</si>
  <si>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</si>
  <si>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</si>
  <si>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</si>
  <si>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</si>
  <si>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</si>
  <si>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</si>
  <si>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</si>
  <si>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</si>
  <si>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</si>
  <si>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</si>
  <si>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</si>
  <si>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</si>
  <si>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</si>
  <si>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</si>
  <si>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</si>
  <si>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</si>
  <si>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</si>
  <si>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</si>
  <si>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</si>
  <si>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</si>
  <si>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</si>
  <si>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</si>
  <si>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</si>
  <si>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</si>
  <si>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</si>
  <si>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</si>
  <si>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</si>
  <si>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</si>
  <si>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</si>
  <si>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</si>
  <si>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</si>
  <si>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</si>
  <si>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</si>
  <si>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</si>
  <si>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</si>
  <si>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</si>
  <si>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</si>
  <si>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</si>
  <si>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</si>
  <si>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</si>
  <si>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</si>
  <si>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</si>
  <si>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</si>
  <si>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</si>
  <si>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</si>
  <si>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</si>
  <si>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</si>
  <si>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</si>
  <si>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</si>
  <si>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</si>
  <si>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</si>
  <si>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</si>
  <si>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</si>
  <si>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</si>
  <si>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</si>
  <si>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</si>
  <si>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</si>
  <si>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</si>
  <si>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</si>
  <si>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</si>
  <si>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</si>
  <si>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</si>
  <si>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</si>
  <si>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</si>
  <si>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</si>
  <si>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</si>
  <si>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</si>
  <si>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</si>
  <si>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</si>
  <si>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</si>
  <si>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</si>
  <si>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</si>
  <si>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</si>
  <si>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</si>
  <si>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</si>
  <si>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</si>
  <si>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</si>
  <si>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</si>
  <si>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</si>
  <si>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</si>
  <si>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</si>
  <si>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</si>
  <si>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</si>
  <si>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</si>
  <si>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</si>
  <si>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</si>
  <si>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</si>
  <si>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</si>
  <si>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</si>
  <si>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</si>
  <si>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</si>
  <si>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</si>
  <si>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</si>
  <si>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</si>
  <si>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</si>
  <si>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</si>
  <si>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</si>
  <si>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</si>
  <si>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</si>
  <si>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</si>
  <si>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</si>
  <si>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</si>
  <si>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</si>
  <si>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</si>
  <si>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</si>
  <si>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</si>
  <si>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</si>
  <si>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</si>
  <si>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</si>
  <si>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</si>
  <si>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</si>
  <si>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</si>
  <si>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</si>
  <si>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</si>
  <si>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</si>
  <si>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</si>
  <si>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</si>
  <si>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</si>
  <si>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</si>
  <si>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</si>
  <si>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</si>
  <si>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</si>
  <si>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</si>
  <si>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</si>
  <si>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</si>
  <si>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</si>
  <si>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</si>
  <si>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</si>
  <si>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</si>
  <si>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</si>
  <si>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</si>
  <si>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</si>
  <si>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</si>
  <si>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</si>
  <si>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</si>
  <si>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</si>
  <si>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</si>
  <si>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</si>
  <si>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</si>
  <si>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</si>
  <si>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</si>
  <si>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</si>
  <si>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</si>
  <si>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</si>
  <si>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</si>
  <si>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</si>
  <si>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</si>
  <si>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</si>
  <si>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</si>
  <si>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</si>
  <si>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</si>
  <si>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</si>
  <si>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</si>
  <si>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</si>
  <si>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</si>
  <si>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</si>
  <si>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</si>
  <si>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</si>
  <si>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</si>
  <si>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</si>
  <si>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</si>
  <si>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</si>
  <si>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</si>
  <si>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</si>
  <si>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</si>
  <si>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</si>
  <si>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</si>
  <si>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</si>
  <si>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</si>
  <si>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</si>
  <si>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</si>
  <si>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</si>
  <si>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</si>
  <si>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</si>
  <si>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</si>
  <si>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</si>
  <si>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</si>
  <si>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</si>
  <si>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</si>
  <si>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</si>
  <si>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</si>
  <si>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</si>
  <si>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</si>
  <si>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</si>
  <si>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</si>
  <si>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</si>
  <si>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</si>
  <si>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</si>
  <si>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</si>
  <si>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</si>
  <si>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</si>
  <si>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</si>
  <si>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</si>
  <si>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</si>
  <si>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</si>
  <si>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</si>
  <si>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</si>
  <si>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</si>
  <si>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</si>
  <si>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</si>
  <si>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</si>
  <si>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</si>
  <si>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</si>
  <si>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</si>
  <si>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</si>
  <si>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</si>
  <si>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</si>
  <si>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</si>
  <si>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</si>
  <si>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</si>
  <si>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</si>
  <si>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</si>
  <si>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</si>
  <si>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</si>
  <si>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</si>
  <si>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</si>
  <si>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</si>
  <si>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</si>
  <si>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</si>
  <si>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</si>
  <si>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</si>
  <si>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</si>
  <si>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</si>
  <si>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</si>
  <si>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</si>
  <si>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</si>
  <si>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</si>
  <si>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</si>
  <si>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</si>
  <si>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</si>
  <si>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</si>
  <si>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</si>
  <si>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</si>
  <si>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</si>
  <si>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</si>
  <si>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</si>
  <si>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</si>
  <si>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</si>
  <si>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</si>
  <si>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</si>
  <si>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</si>
  <si>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</si>
  <si>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</si>
  <si>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</si>
  <si>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</si>
  <si>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</si>
  <si>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</si>
  <si>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</si>
  <si>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</si>
  <si>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</si>
  <si>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</si>
  <si>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</si>
  <si>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</si>
  <si>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</si>
  <si>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</si>
  <si>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</si>
  <si>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</si>
  <si>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</si>
  <si>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</si>
  <si>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</si>
  <si>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</si>
  <si>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</si>
  <si>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</si>
  <si>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</si>
  <si>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</si>
  <si>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</si>
  <si>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</si>
  <si>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</si>
  <si>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</si>
  <si>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</si>
  <si>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</si>
  <si>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</si>
  <si>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</si>
  <si>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</si>
  <si>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</si>
  <si>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</si>
  <si>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</si>
  <si>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</si>
  <si>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</si>
  <si>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</si>
  <si>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</si>
  <si>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</si>
  <si>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</si>
  <si>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</si>
  <si>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</si>
  <si>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</si>
  <si>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</si>
  <si>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</si>
  <si>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</si>
  <si>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</si>
  <si>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</si>
  <si>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</si>
  <si>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</si>
  <si>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</si>
  <si>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</si>
  <si>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</si>
  <si>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</si>
  <si>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</si>
  <si>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</si>
  <si>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</si>
  <si>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</si>
  <si>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</si>
  <si>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</si>
  <si>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</si>
  <si>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</si>
  <si>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</si>
  <si>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</si>
  <si>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</si>
  <si>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</si>
  <si>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</si>
  <si>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</si>
  <si>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</si>
  <si>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</si>
  <si>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</si>
  <si>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</si>
  <si>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</si>
  <si>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</si>
  <si>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</si>
  <si>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</si>
  <si>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</si>
  <si>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</si>
  <si>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</si>
  <si>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</si>
  <si>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</si>
  <si>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</si>
  <si>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</si>
  <si>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</si>
  <si>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</si>
  <si>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</si>
  <si>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</si>
  <si>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</si>
  <si>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</si>
  <si>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</si>
  <si>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</si>
  <si>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</si>
  <si>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</si>
  <si>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</si>
  <si>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</si>
  <si>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</si>
  <si>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</si>
  <si>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</si>
  <si>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</si>
  <si>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</si>
  <si>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</si>
  <si>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</si>
  <si>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</si>
  <si>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</si>
  <si>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</si>
  <si>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</si>
  <si>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</si>
  <si>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</si>
  <si>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</si>
  <si>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</si>
  <si>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</si>
  <si>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</si>
  <si>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</si>
  <si>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</si>
  <si>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</si>
  <si>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</si>
  <si>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</si>
  <si>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</si>
  <si>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</si>
  <si>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</si>
  <si>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</si>
  <si>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</si>
  <si>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</si>
  <si>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</si>
  <si>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</si>
  <si>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</si>
  <si>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</si>
  <si>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</si>
  <si>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</si>
  <si>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</si>
  <si>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</si>
  <si>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</si>
  <si>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</si>
  <si>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</si>
  <si>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</si>
  <si>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</si>
  <si>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</si>
  <si>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</si>
  <si>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</si>
  <si>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</si>
  <si>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</si>
  <si>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</si>
  <si>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</si>
  <si>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</si>
  <si>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</si>
  <si>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</si>
  <si>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</si>
  <si>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</si>
  <si>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</si>
  <si>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</si>
  <si>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</si>
  <si>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</si>
  <si>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</si>
  <si>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</si>
  <si>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</si>
  <si>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</si>
  <si>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</si>
  <si>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</si>
  <si>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</si>
  <si>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</si>
  <si>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</si>
  <si>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</si>
  <si>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</si>
  <si>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</si>
  <si>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</si>
  <si>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</si>
  <si>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</si>
  <si>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</si>
  <si>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</si>
  <si>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</si>
  <si>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</si>
  <si>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</si>
  <si>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</si>
  <si>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</si>
  <si>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</si>
  <si>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</si>
  <si>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</si>
  <si>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</si>
  <si>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</si>
  <si>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</si>
  <si>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</si>
  <si>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</si>
  <si>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</si>
  <si>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</si>
  <si>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</si>
  <si>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</si>
  <si>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</si>
  <si>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</si>
  <si>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</si>
  <si>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</si>
  <si>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</si>
  <si>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</si>
  <si>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</si>
  <si>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</si>
  <si>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</si>
  <si>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</si>
  <si>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</si>
  <si>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</si>
  <si>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</si>
  <si>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</si>
  <si>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</si>
  <si>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</si>
  <si>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</si>
  <si>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</si>
  <si>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</si>
  <si>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</si>
  <si>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</si>
  <si>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</si>
  <si>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</si>
  <si>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</si>
  <si>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</si>
  <si>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</si>
  <si>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</si>
  <si>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</si>
  <si>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</si>
  <si>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</si>
  <si>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</si>
  <si>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</si>
  <si>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</si>
  <si>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</si>
  <si>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</si>
  <si>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</si>
  <si>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</si>
  <si>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</si>
  <si>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</si>
  <si>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</si>
  <si>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</si>
  <si>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</si>
  <si>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</si>
  <si>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</si>
  <si>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</si>
  <si>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</si>
  <si>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</si>
  <si>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</si>
  <si>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</si>
  <si>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</si>
  <si>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</si>
  <si>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</si>
  <si>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</si>
  <si>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</si>
  <si>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</si>
  <si>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</si>
  <si>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</si>
  <si>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</si>
  <si>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</si>
  <si>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</si>
  <si>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</si>
  <si>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</si>
  <si>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</si>
  <si>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</si>
  <si>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</si>
  <si>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</si>
  <si>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</si>
  <si>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</si>
  <si>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</si>
  <si>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</si>
  <si>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</si>
  <si>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</si>
  <si>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</si>
  <si>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</si>
  <si>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</si>
  <si>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</si>
  <si>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</si>
  <si>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</si>
  <si>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</si>
  <si>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</si>
  <si>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</si>
  <si>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</si>
  <si>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</si>
  <si>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</si>
  <si>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</si>
  <si>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</si>
  <si>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</si>
  <si>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</si>
  <si>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</si>
  <si>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</si>
  <si>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</si>
  <si>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</si>
  <si>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</si>
  <si>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</si>
  <si>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</si>
  <si>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</si>
  <si>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</si>
  <si>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</si>
  <si>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</si>
  <si>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</si>
  <si>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</si>
  <si>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</si>
  <si>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</si>
  <si>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</si>
  <si>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</si>
  <si>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</si>
  <si>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</si>
  <si>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</si>
  <si>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</si>
  <si>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</si>
  <si>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</si>
  <si>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</si>
  <si>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</si>
  <si>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</si>
  <si>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</si>
  <si>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</si>
  <si>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</si>
  <si>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</si>
  <si>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</si>
  <si>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</si>
  <si>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</si>
  <si>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</si>
  <si>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</si>
  <si>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</si>
  <si>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</si>
  <si>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</si>
  <si>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</si>
  <si>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</si>
  <si>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</si>
  <si>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</si>
  <si>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</si>
  <si>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</si>
  <si>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</si>
  <si>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</si>
  <si>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</si>
  <si>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</si>
  <si>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</si>
  <si>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</si>
  <si>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</si>
  <si>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</si>
  <si>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</si>
  <si>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</si>
  <si>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</si>
  <si>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</si>
  <si>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</si>
  <si>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</si>
  <si>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</si>
  <si>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</si>
  <si>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</si>
  <si>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</si>
  <si>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</si>
  <si>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</si>
  <si>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</si>
  <si>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</si>
  <si>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</si>
  <si>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</si>
  <si>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</si>
  <si>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</si>
  <si>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</si>
  <si>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</si>
  <si>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</si>
  <si>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</si>
  <si>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</si>
  <si>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</si>
  <si>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</si>
  <si>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</si>
  <si>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</si>
  <si>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</si>
  <si>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</si>
  <si>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</si>
  <si>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</si>
  <si>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</si>
  <si>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</si>
  <si>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</si>
  <si>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</si>
  <si>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</si>
  <si>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</si>
  <si>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</si>
  <si>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</si>
  <si>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</si>
  <si>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</si>
  <si>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</si>
  <si>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</si>
  <si>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</si>
  <si>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</si>
  <si>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</si>
  <si>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</si>
  <si>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</si>
  <si>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</si>
  <si>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</si>
  <si>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</si>
  <si>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</si>
  <si>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</si>
  <si>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</si>
  <si>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</si>
  <si>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</si>
  <si>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</si>
  <si>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</si>
  <si>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</si>
  <si>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</si>
  <si>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</si>
  <si>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</si>
  <si>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</si>
  <si>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</si>
  <si>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</si>
  <si>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</si>
  <si>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</si>
  <si>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</si>
  <si>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</si>
  <si>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</si>
  <si>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</si>
  <si>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</si>
  <si>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</si>
  <si>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</si>
  <si>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</si>
  <si>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</si>
  <si>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</si>
  <si>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</si>
  <si>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</si>
  <si>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</si>
  <si>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</si>
  <si>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</si>
  <si>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</si>
  <si>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</si>
  <si>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</si>
  <si>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</si>
  <si>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</si>
  <si>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</si>
  <si>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</si>
  <si>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</si>
  <si>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</si>
  <si>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</si>
  <si>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</si>
  <si>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</si>
  <si>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</si>
  <si>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</si>
  <si>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</si>
  <si>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</si>
  <si>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</si>
  <si>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</si>
  <si>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</si>
  <si>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</si>
  <si>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</si>
  <si>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</si>
  <si>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</si>
  <si>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</si>
  <si>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</si>
  <si>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</si>
  <si>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</si>
  <si>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</si>
  <si>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</si>
  <si>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</si>
  <si>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</si>
  <si>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</si>
  <si>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</si>
  <si>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</si>
  <si>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</si>
  <si>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</si>
  <si>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</si>
  <si>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</si>
  <si>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</si>
  <si>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</si>
  <si>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</si>
  <si>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</si>
  <si>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</si>
  <si>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</si>
  <si>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</si>
  <si>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</si>
  <si>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</si>
  <si>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</si>
  <si>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</si>
  <si>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</si>
  <si>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</si>
  <si>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</si>
  <si>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</si>
  <si>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</si>
  <si>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</si>
  <si>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</si>
  <si>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</si>
  <si>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</si>
  <si>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</si>
  <si>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</si>
  <si>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</si>
  <si>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</si>
  <si>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</si>
  <si>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</si>
  <si>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</si>
  <si>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</si>
  <si>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</si>
  <si>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</si>
  <si>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</si>
  <si>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</si>
  <si>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</si>
  <si>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</si>
  <si>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</si>
  <si>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</si>
  <si>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</si>
  <si>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</si>
  <si>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</si>
  <si>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</si>
  <si>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</si>
  <si>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</si>
  <si>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</si>
  <si>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</si>
  <si>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</si>
  <si>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</si>
  <si>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</si>
  <si>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</si>
  <si>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</si>
  <si>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</si>
  <si>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</si>
  <si>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</si>
  <si>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</si>
  <si>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</si>
  <si>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</si>
  <si>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</si>
  <si>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</si>
  <si>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</si>
  <si>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</si>
  <si>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</si>
  <si>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</si>
  <si>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</si>
  <si>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</si>
  <si>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</si>
  <si>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</si>
  <si>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</si>
  <si>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</si>
  <si>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</si>
  <si>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</si>
  <si>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</si>
  <si>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</si>
  <si>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</si>
  <si>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</si>
  <si>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</si>
  <si>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</si>
  <si>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</si>
  <si>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</si>
  <si>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</si>
  <si>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</si>
  <si>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</si>
  <si>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</si>
  <si>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</si>
  <si>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</si>
  <si>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</si>
  <si>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</si>
  <si>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</si>
  <si>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</si>
  <si>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</si>
  <si>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</si>
  <si>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</si>
  <si>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</si>
  <si>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</si>
  <si>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</si>
  <si>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</si>
  <si>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</si>
  <si>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</si>
  <si>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</si>
  <si>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</si>
  <si>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</si>
  <si>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</si>
  <si>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</si>
  <si>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</si>
  <si>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</si>
  <si>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</si>
  <si>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</si>
  <si>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</si>
  <si>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</si>
  <si>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</si>
  <si>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</si>
  <si>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</si>
  <si>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</si>
  <si>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</si>
  <si>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</si>
  <si>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</si>
  <si>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</si>
  <si>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</si>
  <si>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</si>
  <si>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</si>
  <si>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</si>
  <si>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</si>
  <si>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</si>
  <si>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</si>
  <si>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</si>
  <si>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</si>
  <si>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</si>
  <si>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</si>
  <si>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</si>
  <si>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</si>
  <si>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</si>
  <si>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</si>
  <si>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</si>
  <si>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</si>
  <si>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</si>
  <si>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</si>
  <si>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</si>
  <si>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</si>
  <si>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</si>
  <si>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</si>
  <si>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</si>
  <si>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</si>
  <si>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</si>
  <si>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</si>
  <si>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</si>
  <si>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</si>
  <si>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</si>
  <si>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</si>
  <si>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</si>
  <si>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</si>
  <si>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</si>
  <si>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</si>
  <si>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</si>
  <si>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</si>
  <si>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</si>
  <si>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</si>
  <si>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</si>
  <si>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</si>
  <si>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</si>
  <si>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</si>
  <si>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</si>
  <si>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</si>
  <si>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</si>
  <si>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</si>
  <si>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</si>
  <si>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</si>
  <si>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</si>
  <si>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</si>
  <si>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</si>
  <si>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</si>
  <si>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</si>
  <si>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</si>
  <si>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</si>
  <si>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</si>
  <si>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</si>
  <si>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</si>
  <si>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</si>
  <si>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</si>
  <si>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</si>
  <si>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</si>
  <si>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</si>
  <si>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</si>
  <si>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</si>
  <si>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</si>
  <si>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</si>
  <si>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</si>
  <si>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</si>
  <si>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</si>
  <si>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</si>
  <si>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</si>
  <si>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</si>
  <si>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</si>
  <si>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</si>
  <si>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</si>
  <si>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</si>
  <si>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</si>
  <si>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</si>
  <si>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</si>
  <si>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</si>
  <si>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</si>
  <si>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</si>
  <si>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</si>
  <si>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</si>
  <si>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</si>
  <si>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</si>
  <si>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</si>
  <si>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</si>
  <si>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</si>
  <si>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</si>
  <si>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</si>
  <si>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</si>
  <si>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</si>
  <si>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</si>
  <si>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</si>
  <si>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</si>
  <si>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</si>
  <si>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</si>
  <si>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</si>
  <si>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</si>
  <si>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</si>
  <si>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</si>
  <si>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</si>
  <si>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</si>
  <si>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</si>
  <si>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</si>
  <si>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</si>
  <si>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</si>
  <si>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</si>
  <si>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</si>
  <si>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</si>
  <si>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</si>
  <si>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</si>
  <si>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</si>
  <si>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</si>
  <si>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</si>
  <si>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</si>
  <si>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</si>
  <si>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</si>
  <si>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</si>
  <si>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</si>
  <si>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</si>
  <si>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</si>
  <si>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</si>
  <si>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</si>
  <si>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</si>
  <si>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</si>
  <si>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</si>
  <si>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</si>
  <si>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</si>
  <si>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</si>
  <si>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</si>
  <si>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</si>
  <si>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</si>
  <si>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</si>
  <si>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</si>
  <si>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</si>
  <si>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</si>
  <si>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</si>
  <si>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</si>
  <si>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</si>
  <si>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</si>
  <si>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</si>
  <si>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</si>
  <si>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</si>
  <si>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</si>
  <si>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</si>
  <si>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</si>
  <si>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</si>
  <si>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</si>
  <si>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</si>
  <si>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</si>
  <si>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</si>
  <si>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</si>
  <si>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</si>
  <si>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</si>
  <si>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</si>
  <si>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</si>
  <si>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</si>
  <si>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</si>
  <si>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</si>
  <si>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</si>
  <si>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</si>
  <si>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</si>
  <si>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</si>
  <si>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</si>
  <si>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</si>
  <si>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</si>
  <si>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</si>
  <si>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</si>
  <si>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</si>
  <si>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</si>
  <si>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</si>
  <si>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</si>
  <si>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</si>
  <si>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</si>
  <si>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</si>
  <si>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</si>
  <si>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</si>
  <si>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</si>
  <si>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</si>
  <si>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</si>
  <si>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</si>
  <si>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</si>
  <si>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</si>
  <si>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</si>
  <si>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</si>
  <si>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</si>
  <si>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</si>
  <si>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</si>
  <si>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</si>
  <si>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</si>
  <si>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</si>
  <si>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</si>
  <si>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</si>
  <si>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</si>
  <si>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</si>
  <si>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</si>
  <si>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</si>
  <si>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</si>
  <si>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</si>
  <si>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</si>
  <si>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</si>
  <si>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</si>
  <si>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</si>
  <si>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</si>
  <si>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</si>
  <si>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</si>
  <si>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</si>
  <si>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</si>
  <si>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</si>
  <si>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</si>
  <si>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</si>
  <si>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</si>
  <si>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</si>
  <si>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</si>
  <si>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</si>
  <si>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</si>
  <si>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</si>
  <si>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</si>
  <si>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</si>
  <si>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</si>
  <si>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</si>
  <si>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</si>
  <si>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</si>
  <si>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</si>
  <si>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</si>
  <si>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</si>
  <si>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</si>
  <si>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</si>
  <si>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</si>
  <si>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</si>
  <si>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</si>
  <si>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</si>
  <si>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</si>
  <si>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</si>
  <si>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</si>
  <si>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</si>
  <si>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</si>
  <si>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</si>
  <si>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</si>
  <si>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</si>
  <si>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</si>
  <si>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</si>
  <si>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</si>
  <si>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</si>
  <si>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</si>
  <si>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</si>
  <si>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</si>
  <si>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</si>
  <si>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</si>
  <si>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</si>
  <si>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</si>
  <si>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</si>
  <si>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</si>
  <si>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</si>
  <si>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</si>
  <si>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</si>
  <si>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</si>
  <si>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</si>
  <si>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</si>
  <si>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</si>
  <si>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</si>
  <si>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</si>
  <si>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</si>
  <si>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</si>
  <si>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</si>
  <si>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</si>
  <si>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</si>
  <si>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</si>
  <si>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</si>
  <si>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</si>
  <si>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</si>
  <si>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</si>
  <si>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</si>
  <si>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</si>
  <si>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</si>
  <si>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</si>
  <si>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</si>
  <si>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</si>
  <si>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</si>
  <si>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</si>
  <si>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</si>
  <si>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</si>
  <si>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</si>
  <si>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</si>
  <si>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</si>
  <si>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</si>
  <si>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</si>
  <si>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</si>
  <si>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</si>
  <si>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</si>
  <si>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</si>
  <si>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</si>
  <si>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</si>
  <si>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</si>
  <si>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</si>
  <si>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</si>
  <si>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</si>
  <si>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</si>
  <si>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</si>
  <si>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</si>
  <si>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</si>
  <si>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</si>
  <si>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</si>
  <si>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</si>
  <si>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</si>
  <si>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</si>
  <si>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</si>
  <si>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</si>
  <si>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</si>
  <si>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</si>
  <si>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</si>
  <si>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</si>
  <si>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</si>
  <si>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</si>
  <si>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</si>
  <si>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</si>
  <si>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</si>
  <si>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</si>
  <si>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</si>
  <si>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</si>
  <si>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</si>
  <si>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</si>
  <si>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</si>
  <si>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</si>
  <si>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</si>
  <si>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</si>
  <si>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</si>
  <si>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</si>
  <si>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</si>
  <si>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</si>
  <si>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</si>
  <si>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</si>
  <si>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</si>
  <si>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</si>
  <si>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</si>
  <si>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</si>
  <si>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</si>
  <si>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</si>
  <si>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</si>
  <si>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</si>
  <si>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</si>
  <si>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</si>
  <si>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</si>
  <si>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</si>
  <si>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</si>
  <si>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</si>
  <si>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</si>
  <si>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</si>
  <si>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</si>
  <si>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</si>
  <si>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</si>
  <si>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</si>
  <si>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</si>
  <si>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</si>
  <si>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</si>
  <si>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</si>
  <si>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</si>
  <si>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</si>
  <si>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</si>
  <si>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</si>
  <si>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</si>
  <si>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</si>
  <si>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</si>
  <si>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</si>
  <si>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</si>
  <si>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</si>
  <si>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</si>
  <si>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</si>
  <si>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</si>
  <si>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</si>
  <si>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</si>
  <si>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</si>
  <si>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</si>
  <si>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</si>
  <si>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</si>
  <si>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</si>
  <si>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</si>
  <si>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</si>
  <si>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</si>
  <si>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</si>
  <si>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</si>
  <si>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</si>
  <si>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</si>
  <si>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</si>
  <si>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</si>
  <si>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</si>
  <si>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</si>
  <si>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</si>
  <si>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</si>
  <si>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</si>
  <si>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</si>
  <si>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</si>
  <si>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</si>
  <si>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</si>
  <si>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</si>
  <si>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</si>
  <si>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</si>
  <si>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</si>
  <si>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</si>
  <si>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</si>
  <si>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</si>
  <si>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</si>
  <si>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</si>
  <si>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</si>
  <si>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</si>
  <si>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</si>
  <si>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</si>
  <si>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</si>
  <si>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</si>
  <si>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</si>
  <si>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</si>
  <si>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</si>
  <si>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</si>
  <si>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</si>
  <si>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</si>
  <si>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</si>
  <si>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</si>
  <si>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</si>
  <si>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</si>
  <si>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</si>
  <si>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</si>
  <si>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</si>
  <si>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</si>
  <si>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</si>
  <si>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</si>
  <si>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</si>
  <si>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</si>
  <si>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</si>
  <si>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</si>
  <si>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</si>
  <si>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</si>
  <si>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</si>
  <si>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</si>
  <si>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</si>
  <si>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</si>
  <si>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</si>
  <si>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</si>
  <si>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</si>
  <si>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</si>
  <si>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</si>
  <si>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</si>
  <si>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</si>
  <si>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</si>
  <si>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</si>
  <si>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</si>
  <si>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</si>
  <si>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</si>
  <si>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</si>
  <si>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</si>
  <si>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</si>
  <si>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</si>
  <si>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</si>
  <si>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</si>
  <si>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</si>
  <si>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</si>
  <si>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</si>
  <si>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</si>
  <si>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</si>
  <si>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</si>
  <si>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</si>
  <si>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</si>
  <si>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</si>
  <si>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</si>
  <si>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</si>
  <si>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</si>
  <si>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</si>
  <si>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</si>
  <si>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</si>
  <si>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</si>
  <si>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</si>
  <si>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</si>
  <si>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</si>
  <si>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</si>
  <si>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</si>
  <si>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</si>
  <si>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</si>
  <si>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</si>
  <si>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</si>
  <si>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</si>
  <si>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</si>
  <si>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</si>
  <si>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</si>
  <si>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</si>
  <si>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</si>
  <si>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</si>
  <si>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</si>
  <si>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</si>
  <si>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</si>
  <si>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</si>
  <si>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</si>
  <si>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</si>
  <si>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</si>
  <si>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</si>
  <si>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</si>
  <si>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</si>
  <si>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</si>
  <si>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</si>
  <si>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</si>
  <si>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</si>
  <si>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</si>
  <si>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</si>
  <si>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</si>
  <si>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</si>
  <si>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</si>
  <si>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</si>
  <si>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</si>
  <si>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</si>
  <si>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</si>
  <si>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</si>
  <si>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</si>
  <si>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</si>
  <si>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</si>
  <si>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</si>
  <si>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</si>
  <si>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</si>
  <si>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</si>
  <si>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</si>
  <si>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</si>
  <si>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</si>
  <si>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</si>
  <si>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</si>
  <si>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</si>
  <si>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</si>
  <si>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</si>
  <si>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</si>
  <si>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</si>
  <si>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</si>
  <si>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</si>
  <si>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</si>
  <si>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</si>
  <si>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</si>
  <si>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</si>
  <si>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</si>
  <si>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</si>
  <si>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</si>
  <si>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</si>
  <si>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</si>
  <si>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</si>
  <si>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</si>
  <si>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</si>
  <si>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</si>
  <si>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</si>
  <si>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</si>
  <si>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</si>
  <si>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</si>
  <si>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</si>
  <si>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</si>
  <si>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</si>
  <si>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</si>
  <si>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</si>
  <si>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</si>
  <si>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</si>
  <si>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</si>
  <si>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</si>
  <si>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</si>
  <si>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</si>
  <si>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</si>
  <si>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</si>
  <si>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</si>
  <si>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</si>
  <si>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</si>
  <si>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</si>
  <si>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</si>
  <si>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</si>
  <si>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</si>
  <si>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</si>
  <si>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</si>
  <si>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</si>
  <si>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</si>
  <si>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</si>
  <si>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</si>
  <si>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</si>
  <si>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</si>
  <si>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</si>
  <si>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</si>
  <si>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</si>
  <si>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</si>
  <si>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</si>
  <si>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</si>
  <si>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</si>
  <si>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</si>
  <si>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</si>
  <si>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</si>
  <si>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</si>
  <si>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</si>
  <si>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</si>
  <si>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</si>
  <si>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</si>
  <si>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</si>
  <si>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</si>
  <si>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</si>
  <si>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</si>
  <si>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</si>
  <si>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</si>
  <si>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</si>
  <si>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</si>
  <si>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</si>
  <si>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</si>
  <si>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</si>
  <si>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</si>
  <si>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</si>
  <si>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</si>
  <si>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</si>
  <si>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</si>
  <si>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</si>
  <si>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</si>
  <si>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</si>
  <si>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</si>
  <si>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</si>
  <si>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</si>
  <si>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</si>
  <si>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</si>
  <si>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</si>
  <si>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</si>
  <si>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</si>
  <si>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</si>
  <si>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</si>
  <si>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</si>
  <si>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</si>
  <si>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</si>
  <si>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</si>
  <si>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</si>
  <si>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</si>
  <si>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</si>
  <si>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</si>
  <si>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</si>
  <si>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</si>
  <si>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</si>
  <si>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</si>
  <si>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</si>
  <si>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</si>
  <si>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</si>
  <si>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</si>
  <si>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</si>
  <si>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</si>
  <si>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</si>
  <si>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</si>
  <si>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</si>
  <si>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</si>
  <si>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</si>
  <si>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</si>
  <si>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</si>
  <si>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</si>
  <si>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</si>
  <si>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</si>
  <si>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</si>
  <si>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</si>
  <si>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</si>
  <si>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</si>
  <si>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</si>
  <si>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</si>
  <si>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</si>
  <si>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</si>
  <si>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</si>
  <si>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</si>
  <si>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</si>
  <si>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</si>
  <si>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</si>
  <si>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</si>
  <si>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</si>
  <si>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</si>
  <si>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</si>
  <si>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</si>
  <si>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</si>
  <si>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</si>
  <si>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</si>
  <si>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</si>
  <si>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</si>
  <si>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</si>
  <si>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</si>
  <si>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</si>
  <si>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</si>
  <si>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</si>
  <si>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</si>
  <si>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</si>
  <si>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</si>
  <si>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</si>
  <si>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</si>
  <si>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</si>
  <si>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</si>
  <si>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</si>
  <si>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</si>
  <si>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</si>
  <si>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</si>
  <si>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</si>
  <si>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</si>
  <si>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</si>
  <si>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</si>
  <si>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</si>
  <si>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</si>
  <si>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</si>
  <si>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</si>
  <si>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</si>
  <si>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</si>
  <si>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</si>
  <si>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</si>
  <si>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</si>
  <si>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</si>
  <si>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</si>
  <si>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</si>
  <si>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</si>
  <si>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</si>
  <si>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</si>
  <si>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</si>
  <si>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</si>
  <si>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</si>
  <si>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</si>
  <si>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</si>
  <si>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</si>
  <si>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</si>
  <si>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</si>
  <si>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</si>
  <si>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</si>
  <si>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</si>
  <si>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</si>
  <si>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</si>
  <si>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</si>
  <si>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</si>
  <si>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</si>
  <si>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</si>
  <si>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</si>
  <si>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</si>
  <si>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</si>
  <si>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</si>
  <si>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</si>
  <si>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</si>
  <si>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</si>
  <si>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</si>
  <si>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</si>
  <si>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</si>
  <si>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</si>
  <si>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</si>
  <si>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</si>
  <si>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</si>
  <si>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</si>
  <si>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</si>
  <si>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</si>
  <si>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</si>
  <si>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</si>
  <si>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</si>
  <si>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</si>
  <si>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</si>
  <si>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</si>
  <si>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</si>
  <si>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</si>
  <si>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</si>
  <si>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</si>
  <si>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</si>
  <si>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</si>
  <si>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</si>
  <si>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</si>
  <si>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</si>
  <si>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</si>
  <si>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</si>
  <si>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</si>
  <si>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</si>
  <si>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</si>
  <si>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</si>
  <si>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</si>
  <si>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</si>
  <si>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</si>
  <si>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</si>
  <si>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</si>
  <si>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</si>
  <si>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</si>
  <si>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</si>
  <si>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</si>
  <si>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</si>
  <si>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</si>
  <si>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</si>
  <si>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</si>
  <si>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</si>
  <si>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</si>
  <si>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</si>
  <si>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</si>
  <si>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</si>
  <si>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</si>
  <si>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</si>
  <si>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</si>
  <si>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</si>
  <si>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</si>
  <si>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</si>
  <si>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</si>
  <si>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</si>
  <si>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</si>
  <si>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</si>
  <si>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</si>
  <si>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</si>
  <si>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</si>
  <si>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</si>
  <si>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</si>
  <si>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</si>
  <si>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</si>
  <si>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</si>
  <si>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</si>
  <si>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</si>
  <si>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</si>
  <si>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</si>
  <si>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</si>
  <si>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</si>
  <si>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</si>
  <si>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</si>
  <si>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</si>
  <si>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</si>
  <si>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</si>
  <si>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</si>
  <si>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</si>
  <si>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</si>
  <si>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</si>
  <si>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</si>
  <si>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</si>
  <si>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</si>
  <si>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</si>
  <si>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</si>
  <si>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</si>
  <si>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</si>
  <si>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</si>
  <si>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</si>
  <si>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</si>
  <si>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</si>
  <si>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</si>
  <si>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</si>
  <si>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</si>
  <si>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</si>
  <si>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</si>
  <si>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</si>
  <si>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</si>
  <si>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</si>
  <si>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</si>
  <si>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</si>
  <si>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</si>
  <si>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</si>
  <si>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</si>
  <si>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</si>
  <si>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</si>
  <si>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</si>
  <si>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</si>
  <si>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</si>
  <si>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</si>
  <si>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</si>
  <si>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</si>
  <si>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</si>
  <si>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</si>
  <si>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</si>
  <si>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</si>
  <si>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</si>
  <si>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</si>
  <si>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</si>
  <si>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</si>
  <si>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</si>
  <si>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</si>
  <si>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</si>
  <si>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</si>
  <si>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</si>
  <si>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</si>
  <si>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</si>
  <si>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</si>
  <si>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</si>
  <si>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</si>
  <si>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</si>
  <si>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</si>
  <si>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</si>
  <si>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</si>
  <si>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</si>
  <si>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</si>
  <si>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</si>
  <si>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</si>
  <si>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</si>
  <si>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</si>
  <si>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</si>
  <si>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</si>
  <si>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</si>
  <si>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</si>
  <si>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</si>
  <si>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</si>
  <si>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</si>
  <si>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</si>
  <si>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</si>
  <si>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</si>
  <si>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</si>
  <si>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</si>
  <si>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</si>
  <si>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</si>
  <si>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</si>
  <si>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</si>
  <si>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</si>
  <si>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</si>
  <si>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</si>
  <si>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</si>
  <si>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</si>
  <si>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</si>
  <si>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</si>
  <si>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</si>
  <si>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</si>
  <si>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</si>
  <si>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</si>
  <si>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</si>
  <si>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</si>
  <si>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</si>
  <si>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</si>
  <si>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</si>
  <si>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</si>
  <si>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</si>
  <si>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</si>
  <si>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</si>
  <si>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</si>
  <si>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</si>
  <si>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</si>
  <si>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</si>
  <si>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</si>
  <si>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</si>
  <si>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</si>
  <si>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</si>
  <si>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</si>
  <si>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</si>
  <si>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</si>
  <si>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</si>
  <si>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</si>
  <si>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</si>
  <si>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</si>
  <si>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</si>
  <si>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</si>
  <si>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</si>
  <si>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</si>
  <si>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</si>
  <si>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</si>
  <si>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</si>
  <si>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</si>
  <si>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</si>
  <si>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</si>
  <si>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</si>
  <si>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</si>
  <si>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</si>
  <si>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</si>
  <si>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</si>
  <si>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</si>
  <si>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</si>
  <si>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</si>
  <si>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</si>
  <si>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</si>
  <si>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</si>
  <si>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</si>
  <si>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</si>
  <si>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</si>
  <si>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</si>
  <si>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</si>
  <si>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</si>
  <si>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</si>
  <si>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</si>
  <si>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</si>
  <si>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</si>
  <si>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</si>
  <si>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</si>
  <si>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</si>
  <si>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</si>
  <si>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</si>
  <si>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</si>
  <si>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</si>
  <si>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</si>
  <si>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</si>
  <si>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</si>
  <si>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</si>
  <si>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</si>
  <si>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</si>
  <si>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</si>
  <si>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</si>
  <si>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</si>
  <si>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</si>
  <si>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</si>
  <si>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</si>
  <si>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</si>
  <si>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</si>
  <si>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</si>
  <si>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</si>
  <si>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</si>
  <si>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</si>
  <si>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</si>
  <si>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</si>
  <si>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</si>
  <si>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</si>
  <si>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</si>
  <si>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</si>
  <si>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</si>
  <si>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</si>
  <si>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</si>
  <si>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</si>
  <si>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</si>
  <si>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</si>
  <si>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</si>
  <si>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</si>
  <si>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</si>
  <si>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</si>
  <si>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</si>
  <si>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</si>
  <si>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</si>
  <si>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</si>
  <si>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</si>
  <si>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</si>
  <si>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</si>
  <si>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</si>
  <si>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</si>
  <si>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</si>
  <si>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</si>
  <si>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</si>
  <si>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</si>
  <si>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</si>
  <si>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</si>
  <si>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</si>
  <si>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</si>
  <si>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</si>
  <si>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</si>
  <si>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</si>
  <si>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</si>
  <si>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</si>
  <si>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</si>
  <si>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</si>
  <si>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</si>
  <si>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</si>
  <si>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</si>
  <si>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</si>
  <si>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</si>
  <si>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</si>
  <si>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</si>
  <si>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</si>
  <si>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</si>
  <si>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</si>
  <si>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</si>
  <si>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</si>
  <si>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</si>
  <si>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</si>
  <si>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</si>
  <si>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</si>
  <si>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</si>
  <si>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</si>
  <si>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</si>
  <si>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</si>
  <si>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</si>
  <si>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</si>
  <si>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</si>
  <si>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</si>
  <si>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</si>
  <si>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</si>
  <si>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</si>
  <si>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</si>
  <si>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</si>
  <si>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</si>
  <si>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</si>
  <si>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</si>
  <si>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</si>
  <si>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</si>
  <si>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</si>
  <si>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</si>
  <si>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</si>
  <si>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</si>
  <si>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</si>
  <si>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</si>
  <si>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</si>
  <si>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</si>
  <si>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</si>
  <si>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</si>
  <si>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</si>
  <si>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</si>
  <si>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</si>
  <si>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</si>
  <si>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</si>
  <si>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</si>
  <si>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</si>
  <si>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</si>
  <si>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</si>
  <si>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</si>
  <si>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</si>
  <si>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</si>
  <si>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</si>
  <si>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</si>
  <si>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</si>
  <si>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</si>
  <si>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</si>
  <si>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</si>
  <si>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</si>
  <si>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</si>
  <si>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</si>
  <si>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</si>
  <si>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</si>
  <si>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</si>
  <si>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</si>
  <si>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</si>
  <si>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</si>
  <si>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</si>
  <si>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</si>
  <si>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</si>
  <si>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</si>
  <si>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</si>
  <si>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</si>
  <si>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</si>
  <si>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</si>
  <si>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</si>
  <si>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</si>
  <si>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</si>
  <si>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</si>
  <si>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</si>
  <si>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</si>
  <si>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</si>
  <si>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</si>
  <si>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</si>
  <si>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</si>
  <si>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</si>
  <si>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</si>
  <si>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</si>
  <si>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</si>
  <si>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</si>
  <si>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</si>
  <si>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</si>
  <si>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</si>
  <si>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</si>
  <si>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</si>
  <si>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</si>
  <si>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</si>
  <si>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</si>
  <si>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</si>
  <si>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</si>
  <si>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</si>
  <si>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</si>
  <si>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</si>
  <si>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</si>
  <si>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</si>
  <si>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</si>
  <si>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</si>
  <si>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</si>
  <si>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</si>
  <si>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</si>
  <si>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</si>
  <si>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</si>
  <si>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</si>
  <si>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</si>
  <si>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</si>
  <si>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</si>
  <si>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</si>
  <si>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</si>
  <si>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</si>
  <si>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</si>
  <si>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</si>
  <si>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</si>
  <si>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</si>
  <si>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</si>
  <si>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</si>
  <si>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</si>
  <si>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</si>
  <si>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</si>
  <si>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</si>
  <si>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</si>
  <si>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</si>
  <si>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</si>
  <si>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</si>
  <si>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</si>
  <si>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</si>
  <si>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</si>
  <si>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</si>
  <si>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</si>
  <si>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</si>
  <si>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</si>
  <si>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</si>
  <si>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</si>
  <si>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</si>
  <si>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</si>
  <si>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</si>
  <si>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</si>
  <si>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</si>
  <si>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</si>
  <si>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</si>
  <si>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</si>
  <si>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</si>
  <si>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</si>
  <si>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</si>
  <si>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</si>
  <si>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</si>
  <si>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</si>
  <si>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</si>
  <si>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</si>
  <si>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</si>
  <si>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</si>
  <si>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</si>
  <si>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</si>
  <si>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</si>
  <si>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</si>
  <si>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</si>
  <si>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</si>
  <si>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</si>
  <si>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</si>
  <si>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</si>
  <si>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</si>
  <si>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</si>
  <si>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</si>
  <si>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</si>
  <si>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</si>
  <si>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</si>
  <si>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</si>
  <si>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</si>
  <si>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</si>
  <si>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</si>
  <si>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</si>
  <si>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</si>
  <si>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</si>
  <si>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</si>
  <si>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</si>
  <si>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</si>
  <si>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</si>
  <si>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</si>
  <si>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</si>
  <si>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</si>
  <si>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</si>
  <si>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</si>
  <si>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</si>
  <si>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</si>
  <si>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</si>
  <si>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</si>
  <si>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</si>
  <si>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</si>
  <si>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</si>
  <si>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</si>
  <si>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</si>
  <si>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</si>
  <si>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</si>
  <si>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</si>
  <si>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</si>
  <si>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</si>
  <si>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</si>
  <si>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</si>
  <si>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</si>
  <si>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</si>
  <si>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</si>
  <si>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</si>
  <si>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</si>
  <si>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</si>
  <si>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</si>
  <si>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</si>
  <si>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</si>
  <si>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</si>
  <si>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</si>
  <si>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</si>
  <si>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</si>
  <si>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</si>
  <si>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</si>
  <si>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</si>
  <si>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</si>
  <si>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</si>
  <si>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</si>
  <si>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</si>
  <si>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</si>
  <si>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</si>
  <si>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</si>
  <si>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</si>
  <si>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</si>
  <si>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</si>
  <si>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</si>
  <si>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</si>
  <si>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</si>
  <si>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</si>
  <si>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</si>
  <si>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</si>
  <si>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</si>
  <si>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</si>
  <si>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</si>
  <si>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</si>
  <si>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</si>
  <si>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</si>
  <si>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</si>
  <si>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</si>
  <si>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</si>
  <si>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</si>
  <si>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</si>
  <si>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</si>
  <si>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</si>
  <si>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</si>
  <si>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</si>
  <si>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</si>
  <si>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</si>
  <si>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</si>
  <si>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</si>
  <si>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</si>
  <si>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</si>
  <si>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</si>
  <si>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</si>
  <si>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</si>
  <si>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</si>
  <si>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</si>
  <si>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</si>
  <si>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</si>
  <si>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</si>
  <si>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</si>
  <si>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</si>
  <si>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</si>
  <si>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</si>
  <si>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</si>
  <si>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</si>
  <si>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</si>
  <si>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</si>
  <si>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</si>
  <si>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</si>
  <si>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</si>
  <si>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</si>
  <si>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</si>
  <si>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</si>
  <si>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</si>
  <si>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</si>
  <si>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</si>
  <si>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</si>
  <si>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</si>
  <si>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</si>
  <si>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</si>
  <si>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</si>
  <si>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</si>
  <si>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</si>
  <si>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</si>
  <si>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</si>
  <si>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</si>
  <si>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</si>
  <si>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</si>
  <si>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</si>
  <si>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</si>
  <si>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</si>
  <si>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</si>
  <si>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</si>
  <si>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</si>
  <si>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</si>
  <si>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</si>
  <si>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</si>
  <si>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</si>
  <si>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</si>
  <si>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</si>
  <si>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</si>
  <si>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</si>
  <si>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</si>
  <si>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</si>
  <si>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</si>
  <si>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</si>
  <si>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</si>
  <si>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</si>
  <si>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</si>
  <si>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</si>
  <si>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</si>
  <si>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</si>
  <si>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</si>
  <si>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</si>
  <si>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</si>
  <si>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</si>
  <si>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</si>
  <si>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</si>
  <si>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</si>
  <si>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</si>
  <si>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</si>
  <si>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</si>
  <si>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</si>
  <si>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</si>
  <si>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</si>
  <si>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</si>
  <si>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</si>
  <si>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</si>
  <si>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</si>
  <si>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</si>
  <si>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</si>
  <si>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</si>
  <si>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</si>
  <si>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</si>
  <si>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</si>
  <si>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</si>
  <si>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</si>
  <si>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</si>
  <si>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</si>
  <si>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</si>
  <si>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</si>
  <si>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</si>
  <si>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</si>
  <si>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</si>
  <si>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</si>
  <si>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</si>
  <si>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</si>
  <si>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</si>
  <si>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</si>
  <si>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</si>
  <si>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</si>
  <si>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</si>
  <si>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</si>
  <si>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</si>
  <si>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</si>
  <si>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</si>
  <si>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</si>
  <si>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</si>
  <si>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</si>
  <si>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</si>
  <si>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</si>
  <si>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</si>
  <si>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</si>
  <si>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</si>
  <si>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</si>
  <si>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</si>
  <si>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</si>
  <si>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</si>
  <si>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</si>
  <si>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</si>
  <si>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</si>
  <si>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</si>
  <si>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</si>
  <si>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</si>
  <si>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</si>
  <si>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</si>
  <si>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</si>
  <si>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</si>
  <si>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</si>
  <si>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</si>
  <si>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</si>
  <si>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</si>
  <si>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</si>
  <si>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</si>
  <si>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</si>
  <si>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</si>
  <si>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</si>
  <si>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</si>
  <si>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</si>
  <si>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</si>
  <si>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</si>
  <si>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</si>
  <si>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</si>
  <si>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</si>
  <si>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</si>
  <si>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</si>
  <si>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</si>
  <si>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</si>
  <si>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</si>
  <si>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</si>
  <si>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</si>
  <si>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</si>
  <si>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</si>
  <si>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</si>
  <si>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</si>
  <si>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</si>
  <si>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</si>
  <si>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</si>
  <si>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</si>
  <si>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</si>
  <si>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</si>
  <si>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</si>
  <si>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</si>
  <si>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</si>
  <si>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</si>
  <si>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</si>
  <si>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</si>
  <si>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</si>
  <si>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</si>
  <si>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</si>
  <si>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</si>
  <si>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</si>
  <si>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</si>
  <si>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</si>
  <si>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</si>
  <si>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</si>
  <si>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</si>
  <si>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</si>
  <si>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</si>
  <si>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</si>
  <si>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</si>
  <si>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</si>
  <si>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</si>
  <si>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</si>
  <si>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</si>
  <si>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</si>
  <si>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</si>
  <si>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</si>
  <si>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</si>
  <si>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</si>
  <si>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</si>
  <si>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</si>
  <si>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</si>
  <si>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</si>
  <si>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</si>
  <si>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</si>
  <si>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</si>
  <si>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</si>
  <si>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</si>
  <si>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</si>
  <si>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</si>
  <si>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</si>
  <si>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</si>
  <si>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</si>
  <si>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</si>
  <si>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</si>
  <si>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</si>
  <si>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</si>
  <si>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</si>
  <si>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</si>
  <si>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</si>
  <si>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</si>
  <si>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</si>
  <si>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</si>
  <si>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</si>
  <si>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</si>
  <si>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</si>
  <si>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</si>
  <si>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</si>
  <si>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</si>
  <si>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</si>
  <si>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</si>
  <si>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</si>
  <si>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</si>
  <si>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</si>
  <si>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</si>
  <si>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</si>
  <si>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</si>
  <si>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</si>
  <si>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</si>
  <si>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</si>
  <si>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</si>
  <si>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</si>
  <si>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</si>
  <si>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</si>
  <si>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</si>
  <si>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</si>
  <si>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</si>
  <si>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</si>
  <si>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</si>
  <si>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</si>
  <si>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</si>
  <si>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</si>
  <si>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</si>
  <si>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</si>
  <si>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</si>
  <si>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</si>
  <si>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</si>
  <si>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</si>
  <si>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</si>
  <si>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</si>
  <si>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</si>
  <si>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</si>
  <si>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</si>
  <si>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</si>
  <si>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</si>
  <si>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</si>
  <si>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</si>
  <si>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</si>
  <si>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</si>
  <si>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</si>
  <si>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</si>
  <si>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</si>
  <si>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</si>
  <si>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</si>
  <si>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</si>
  <si>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</si>
  <si>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</si>
  <si>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</si>
  <si>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</si>
  <si>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</si>
  <si>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</si>
  <si>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</si>
  <si>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</si>
  <si>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</si>
  <si>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</si>
  <si>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</si>
  <si>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</si>
  <si>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</si>
  <si>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</si>
  <si>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</si>
  <si>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</si>
  <si>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</si>
  <si>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</si>
  <si>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</si>
  <si>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</si>
  <si>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</si>
  <si>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</si>
  <si>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</si>
  <si>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</si>
  <si>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</si>
  <si>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</si>
  <si>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</si>
  <si>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</si>
  <si>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</si>
  <si>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</si>
  <si>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</si>
  <si>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</si>
  <si>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</si>
  <si>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</si>
  <si>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</si>
  <si>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</si>
  <si>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</si>
  <si>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</si>
  <si>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</si>
  <si>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</si>
  <si>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</si>
  <si>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</si>
  <si>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</si>
  <si>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</si>
  <si>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</si>
  <si>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</si>
  <si>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</si>
  <si>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</si>
  <si>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</si>
  <si>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</si>
  <si>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</si>
  <si>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</si>
  <si>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</si>
  <si>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</si>
  <si>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</si>
  <si>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</si>
  <si>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</si>
  <si>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</si>
  <si>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</si>
  <si>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</si>
  <si>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</si>
  <si>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</si>
  <si>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</si>
  <si>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</si>
  <si>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</si>
  <si>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</si>
  <si>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</si>
  <si>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</si>
  <si>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</si>
  <si>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</si>
  <si>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</si>
  <si>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</si>
  <si>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</si>
  <si>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</si>
  <si>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</si>
  <si>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</si>
  <si>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</si>
  <si>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</si>
  <si>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</si>
  <si>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</si>
  <si>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</si>
  <si>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</si>
  <si>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</si>
  <si>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</si>
  <si>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</si>
  <si>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</si>
  <si>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</si>
  <si>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</si>
  <si>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</si>
  <si>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</si>
  <si>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</si>
  <si>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</si>
  <si>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</si>
  <si>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</si>
  <si>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</si>
  <si>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</si>
  <si>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</si>
  <si>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</si>
  <si>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</si>
  <si>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</si>
  <si>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</si>
  <si>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</si>
  <si>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</si>
  <si>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</si>
  <si>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</si>
  <si>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</si>
  <si>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</si>
  <si>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</si>
  <si>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</si>
  <si>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</si>
  <si>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</si>
  <si>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</si>
  <si>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</si>
  <si>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</si>
  <si>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</si>
  <si>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</si>
  <si>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</si>
  <si>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</si>
  <si>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</si>
  <si>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</si>
  <si>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</si>
  <si>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</si>
  <si>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</si>
  <si>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</si>
  <si>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</si>
  <si>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</si>
  <si>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</si>
  <si>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</si>
  <si>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</si>
  <si>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</si>
  <si>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</si>
  <si>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</si>
  <si>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</si>
  <si>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</si>
  <si>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</si>
  <si>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</si>
  <si>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</si>
  <si>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</si>
  <si>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</si>
  <si>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</si>
  <si>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</si>
  <si>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</si>
  <si>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</si>
  <si>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</si>
  <si>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</si>
  <si>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</si>
  <si>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</si>
  <si>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</si>
  <si>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</si>
  <si>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</si>
  <si>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</si>
  <si>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</si>
  <si>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</si>
  <si>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</si>
  <si>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</si>
  <si>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</si>
  <si>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</si>
  <si>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</si>
  <si>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</si>
  <si>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</si>
  <si>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</si>
  <si>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</si>
  <si>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</si>
  <si>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</si>
  <si>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</si>
  <si>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</si>
  <si>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</si>
  <si>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</si>
  <si>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</si>
  <si>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</si>
  <si>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</si>
  <si>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</si>
  <si>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</si>
  <si>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</si>
  <si>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</si>
  <si>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</si>
  <si>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</si>
  <si>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</si>
  <si>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</si>
  <si>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</si>
  <si>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</si>
  <si>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</si>
  <si>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</si>
  <si>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</si>
  <si>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</si>
  <si>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</si>
  <si>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</si>
  <si>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</si>
  <si>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</si>
  <si>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</si>
  <si>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</si>
  <si>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</si>
  <si>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</si>
  <si>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</si>
  <si>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</si>
  <si>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</si>
  <si>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</si>
  <si>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</si>
  <si>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</si>
  <si>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</si>
  <si>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</si>
  <si>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</si>
  <si>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</si>
  <si>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</si>
  <si>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</si>
  <si>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</si>
  <si>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</si>
  <si>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</si>
  <si>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</si>
  <si>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</si>
  <si>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</si>
  <si>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</si>
  <si>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</si>
  <si>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</si>
  <si>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</si>
  <si>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</si>
  <si>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</si>
  <si>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</si>
  <si>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</si>
  <si>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</si>
  <si>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</si>
  <si>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</si>
  <si>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</si>
  <si>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</si>
  <si>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</si>
  <si>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</si>
  <si>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</si>
  <si>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</si>
  <si>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</si>
  <si>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</si>
  <si>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</si>
  <si>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</si>
  <si>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</si>
  <si>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</si>
  <si>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</si>
  <si>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</si>
  <si>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</si>
  <si>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</si>
  <si>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</si>
  <si>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</si>
  <si>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</si>
  <si>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</si>
  <si>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</si>
  <si>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</si>
  <si>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</si>
  <si>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</si>
  <si>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</si>
  <si>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</si>
  <si>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</si>
  <si>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</si>
  <si>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</si>
  <si>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</si>
  <si>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</si>
  <si>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</si>
  <si>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</si>
  <si>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</si>
  <si>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</si>
  <si>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</si>
  <si>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</si>
  <si>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</si>
  <si>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</si>
  <si>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</si>
  <si>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</si>
  <si>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</si>
  <si>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</si>
  <si>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</si>
  <si>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</si>
  <si>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</si>
  <si>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</si>
  <si>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</si>
  <si>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</si>
  <si>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</si>
  <si>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</si>
  <si>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</si>
  <si>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</si>
  <si>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</si>
  <si>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</si>
  <si>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</si>
  <si>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</si>
  <si>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</si>
  <si>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</si>
  <si>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</si>
  <si>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</si>
  <si>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</si>
  <si>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</si>
  <si>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</si>
  <si>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</si>
  <si>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</si>
  <si>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</si>
  <si>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</si>
  <si>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</si>
  <si>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</si>
  <si>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</si>
  <si>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</si>
  <si>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</si>
  <si>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</si>
  <si>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</si>
  <si>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</si>
  <si>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</si>
  <si>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</si>
  <si>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</si>
  <si>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</si>
  <si>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</si>
  <si>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</si>
  <si>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</si>
  <si>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</si>
  <si>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</si>
  <si>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</si>
  <si>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</si>
  <si>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</si>
  <si>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</si>
  <si>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</si>
  <si>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</si>
  <si>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</si>
  <si>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</si>
  <si>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</si>
  <si>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</si>
  <si>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</si>
  <si>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</si>
  <si>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</si>
  <si>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</si>
  <si>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</si>
  <si>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</si>
  <si>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</si>
  <si>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</si>
  <si>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</si>
  <si>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</si>
  <si>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</si>
  <si>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</si>
  <si>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</si>
  <si>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</si>
  <si>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</si>
  <si>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</si>
  <si>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</si>
  <si>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</si>
  <si>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</si>
  <si>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</si>
  <si>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</si>
  <si>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</si>
  <si>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</si>
  <si>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</si>
  <si>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</si>
  <si>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</si>
  <si>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</si>
  <si>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</si>
  <si>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</si>
  <si>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</si>
  <si>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</si>
  <si>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</si>
  <si>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</si>
  <si>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</si>
  <si>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</si>
  <si>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</si>
  <si>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</si>
  <si>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</si>
  <si>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</si>
  <si>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</si>
  <si>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</si>
  <si>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</si>
  <si>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</si>
  <si>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</si>
  <si>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</si>
  <si>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</si>
  <si>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</si>
  <si>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</si>
  <si>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</si>
  <si>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</si>
  <si>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</si>
  <si>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</si>
  <si>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</si>
  <si>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</si>
  <si>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</si>
  <si>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</si>
  <si>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</si>
  <si>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</si>
  <si>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</si>
  <si>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</si>
  <si>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</si>
  <si>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</si>
  <si>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</si>
  <si>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</si>
  <si>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</si>
  <si>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</si>
  <si>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</si>
  <si>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</si>
  <si>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</si>
  <si>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</si>
  <si>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</si>
  <si>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</si>
  <si>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</si>
  <si>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</si>
  <si>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</si>
  <si>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</si>
  <si>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</si>
  <si>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</si>
  <si>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</si>
  <si>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</si>
  <si>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</si>
  <si>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</si>
  <si>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</si>
  <si>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</si>
  <si>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</si>
  <si>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</si>
  <si>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</si>
  <si>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</si>
  <si>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</si>
  <si>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</si>
  <si>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</si>
  <si>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</si>
  <si>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</si>
  <si>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</si>
  <si>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</si>
  <si>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</si>
  <si>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</si>
  <si>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</si>
  <si>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</si>
  <si>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</si>
  <si>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</si>
  <si>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</si>
  <si>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</si>
  <si>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</si>
  <si>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</si>
  <si>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</si>
  <si>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</si>
  <si>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</si>
  <si>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</si>
  <si>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</si>
  <si>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</si>
  <si>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</si>
  <si>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</si>
  <si>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</si>
  <si>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</si>
  <si>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</si>
  <si>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</si>
  <si>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</si>
  <si>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</si>
  <si>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</si>
  <si>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</si>
  <si>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</si>
  <si>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</si>
  <si>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</si>
  <si>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</si>
  <si>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</si>
  <si>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</si>
  <si>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</si>
  <si>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</si>
  <si>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</si>
  <si>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</si>
  <si>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</si>
  <si>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</si>
  <si>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</si>
  <si>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</si>
  <si>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</si>
  <si>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</si>
  <si>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</si>
  <si>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</si>
  <si>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</si>
  <si>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</si>
  <si>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</si>
  <si>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</si>
  <si>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</si>
  <si>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</si>
  <si>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</si>
  <si>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</si>
  <si>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</si>
  <si>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</si>
  <si>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</si>
  <si>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</si>
  <si>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</si>
  <si>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</si>
  <si>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</si>
  <si>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</si>
  <si>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</si>
  <si>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</si>
  <si>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</si>
  <si>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</si>
  <si>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</si>
  <si>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</si>
  <si>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</si>
  <si>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</si>
  <si>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</si>
  <si>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</si>
  <si>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</si>
  <si>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</si>
  <si>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</si>
  <si>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</si>
  <si>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</si>
  <si>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</si>
  <si>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</si>
  <si>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</si>
  <si>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</si>
  <si>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</si>
  <si>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</si>
  <si>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</si>
  <si>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</si>
  <si>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</si>
  <si>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</si>
  <si>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</si>
  <si>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</si>
  <si>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</si>
  <si>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</si>
  <si>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</si>
  <si>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</si>
  <si>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</si>
  <si>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</si>
  <si>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</si>
  <si>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</si>
  <si>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</si>
  <si>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</si>
  <si>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</si>
  <si>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</si>
  <si>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</si>
  <si>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</si>
  <si>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</si>
  <si>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</si>
  <si>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</si>
  <si>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</si>
  <si>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</si>
  <si>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</si>
  <si>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</si>
  <si>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</si>
  <si>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</si>
  <si>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</si>
  <si>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</si>
  <si>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</si>
  <si>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</si>
  <si>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</si>
  <si>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</si>
  <si>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</si>
  <si>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</si>
  <si>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</si>
  <si>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</si>
  <si>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</si>
  <si>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</si>
  <si>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</si>
  <si>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</si>
  <si>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</si>
  <si>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</si>
  <si>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</si>
  <si>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</si>
  <si>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</si>
  <si>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</si>
  <si>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</si>
  <si>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</si>
  <si>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</si>
  <si>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</si>
  <si>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</si>
  <si>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</si>
  <si>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</si>
  <si>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</si>
  <si>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</si>
  <si>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</si>
  <si>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</si>
  <si>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</si>
  <si>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</si>
  <si>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</si>
  <si>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</si>
  <si>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</si>
  <si>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</si>
  <si>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</si>
  <si>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</si>
  <si>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</si>
  <si>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</si>
  <si>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</si>
  <si>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</si>
  <si>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</si>
  <si>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</si>
  <si>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</si>
  <si>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</si>
  <si>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</si>
  <si>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</si>
  <si>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</si>
  <si>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</si>
  <si>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</si>
  <si>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</si>
  <si>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</si>
  <si>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</si>
  <si>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</si>
  <si>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</si>
  <si>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</si>
  <si>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</si>
  <si>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</si>
  <si>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</si>
  <si>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</si>
  <si>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</si>
  <si>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</si>
  <si>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</si>
  <si>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</si>
  <si>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</si>
  <si>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</si>
  <si>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</si>
  <si>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</si>
  <si>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</si>
  <si>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</si>
  <si>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</si>
  <si>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</si>
  <si>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</si>
  <si>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</si>
  <si>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</si>
  <si>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</si>
  <si>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</si>
  <si>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</si>
  <si>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</si>
  <si>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</si>
  <si>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</si>
  <si>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</si>
  <si>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</si>
  <si>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</si>
  <si>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</si>
  <si>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</si>
  <si>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</si>
  <si>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</si>
  <si>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</si>
  <si>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</si>
  <si>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</si>
  <si>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</si>
  <si>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</si>
  <si>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</si>
  <si>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</si>
  <si>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</si>
  <si>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</si>
  <si>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</si>
  <si>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</si>
  <si>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</si>
  <si>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</si>
  <si>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</si>
  <si>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</si>
  <si>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</si>
  <si>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</si>
  <si>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</si>
  <si>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</si>
  <si>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</si>
  <si>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</si>
  <si>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</si>
  <si>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</si>
  <si>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</si>
  <si>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</si>
  <si>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</si>
  <si>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</si>
  <si>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</si>
  <si>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</si>
  <si>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</si>
  <si>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</si>
  <si>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</si>
  <si>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</si>
  <si>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</si>
  <si>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</si>
  <si>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</si>
  <si>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</si>
  <si>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</si>
  <si>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</si>
  <si>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</si>
  <si>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</si>
  <si>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</si>
  <si>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</si>
  <si>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</si>
  <si>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</si>
  <si>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</si>
  <si>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</si>
  <si>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</si>
  <si>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</si>
  <si>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</si>
  <si>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</si>
  <si>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</si>
  <si>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</si>
  <si>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</si>
  <si>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</si>
  <si>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</si>
  <si>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</si>
  <si>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</si>
  <si>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</si>
  <si>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</si>
  <si>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</si>
  <si>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</si>
  <si>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</si>
  <si>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</si>
  <si>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</si>
  <si>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</si>
  <si>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</si>
  <si>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</si>
  <si>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</si>
  <si>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</si>
  <si>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</si>
  <si>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</si>
  <si>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</si>
  <si>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</si>
  <si>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</si>
  <si>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</si>
  <si>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</si>
  <si>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</si>
  <si>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</si>
  <si>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</si>
  <si>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</si>
  <si>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</si>
  <si>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</si>
  <si>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</si>
  <si>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</si>
  <si>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</si>
  <si>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</si>
  <si>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</si>
  <si>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</si>
  <si>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</si>
  <si>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</si>
  <si>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</si>
  <si>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</si>
  <si>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</si>
  <si>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</si>
  <si>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</si>
  <si>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</si>
  <si>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</si>
  <si>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</si>
  <si>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</si>
  <si>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</si>
  <si>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</si>
  <si>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</si>
  <si>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</si>
  <si>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</si>
  <si>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</si>
  <si>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</si>
  <si>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</si>
  <si>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</si>
  <si>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</si>
  <si>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</si>
  <si>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</si>
  <si>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</si>
  <si>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</si>
  <si>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</si>
  <si>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</si>
  <si>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</si>
  <si>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</si>
  <si>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</si>
  <si>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</si>
  <si>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</si>
  <si>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</si>
  <si>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</si>
  <si>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</si>
  <si>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</si>
  <si>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</si>
  <si>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</si>
  <si>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</si>
  <si>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</si>
  <si>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</si>
  <si>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</si>
  <si>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</si>
  <si>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</si>
  <si>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</si>
  <si>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</si>
  <si>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</si>
  <si>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</si>
  <si>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</si>
  <si>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</si>
  <si>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</si>
  <si>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</si>
  <si>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</si>
  <si>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</si>
  <si>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</si>
  <si>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</si>
  <si>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</si>
  <si>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</si>
  <si>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</si>
  <si>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</si>
  <si>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</si>
  <si>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</si>
  <si>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</si>
  <si>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</si>
  <si>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</si>
  <si>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</si>
  <si>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</si>
  <si>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</si>
  <si>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</si>
  <si>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</si>
  <si>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</si>
  <si>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</si>
  <si>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</si>
  <si>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</si>
  <si>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</si>
  <si>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</si>
  <si>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</si>
  <si>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</si>
  <si>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</si>
  <si>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</si>
  <si>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</si>
  <si>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</si>
  <si>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</si>
  <si>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</si>
  <si>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</si>
  <si>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</si>
  <si>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</si>
  <si>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</si>
  <si>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</si>
  <si>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</si>
  <si>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</si>
  <si>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</si>
  <si>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</si>
  <si>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</si>
  <si>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</si>
  <si>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</si>
  <si>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</si>
  <si>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</si>
  <si>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</si>
  <si>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</si>
  <si>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</si>
  <si>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</si>
  <si>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</si>
  <si>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</si>
  <si>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</si>
  <si>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</si>
  <si>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</si>
  <si>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</si>
  <si>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</si>
  <si>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</si>
  <si>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</si>
  <si>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</si>
  <si>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</si>
  <si>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</si>
  <si>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</si>
  <si>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</si>
  <si>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</si>
  <si>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</si>
  <si>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</si>
  <si>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</si>
  <si>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</si>
  <si>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</si>
  <si>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</si>
  <si>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</si>
  <si>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</si>
  <si>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</si>
  <si>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</si>
  <si>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</si>
  <si>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</si>
  <si>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</si>
  <si>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</si>
  <si>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</si>
  <si>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</si>
  <si>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</si>
  <si>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</si>
  <si>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</si>
  <si>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</si>
  <si>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</si>
  <si>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</si>
  <si>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</si>
  <si>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</si>
  <si>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</si>
  <si>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</si>
  <si>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</si>
  <si>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</si>
  <si>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</si>
  <si>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</si>
  <si>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</si>
  <si>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</si>
  <si>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</si>
  <si>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</si>
  <si>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</si>
  <si>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</si>
  <si>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</si>
  <si>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</si>
  <si>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</si>
  <si>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</si>
  <si>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</si>
  <si>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</si>
  <si>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</si>
  <si>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</si>
  <si>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</si>
  <si>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</si>
  <si>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</si>
  <si>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</si>
  <si>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</si>
  <si>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</si>
  <si>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</si>
  <si>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</si>
  <si>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</si>
  <si>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</si>
  <si>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</si>
  <si>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</si>
  <si>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</si>
  <si>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</si>
  <si>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</si>
  <si>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</si>
  <si>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</si>
  <si>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</si>
  <si>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</si>
  <si>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</si>
  <si>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</si>
  <si>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</si>
  <si>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</si>
  <si>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</si>
  <si>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</si>
  <si>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</si>
  <si>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</si>
  <si>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</si>
  <si>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</si>
  <si>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</si>
  <si>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</si>
  <si>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</si>
  <si>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</si>
  <si>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</si>
  <si>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</si>
  <si>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</si>
  <si>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</si>
  <si>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</si>
  <si>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</si>
  <si>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</si>
  <si>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</si>
  <si>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</si>
  <si>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</si>
  <si>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</si>
  <si>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</si>
  <si>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</si>
  <si>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</si>
  <si>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</si>
  <si>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</si>
  <si>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</si>
  <si>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</si>
  <si>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</si>
  <si>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</si>
  <si>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</si>
  <si>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</si>
  <si>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</si>
  <si>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</si>
  <si>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</si>
  <si>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</si>
  <si>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</si>
  <si>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</si>
  <si>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</si>
  <si>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</si>
  <si>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</si>
  <si>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</si>
  <si>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</si>
  <si>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</si>
  <si>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</si>
  <si>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</si>
  <si>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</si>
  <si>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</si>
  <si>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</si>
  <si>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</si>
  <si>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</si>
  <si>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</si>
  <si>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</si>
  <si>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</si>
  <si>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</si>
  <si>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</si>
  <si>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</si>
  <si>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</si>
  <si>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</si>
  <si>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</si>
  <si>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</si>
  <si>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</si>
  <si>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</si>
  <si>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</si>
  <si>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</si>
  <si>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</si>
  <si>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</si>
  <si>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</si>
  <si>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</si>
  <si>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</si>
  <si>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</si>
  <si>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</si>
  <si>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</si>
  <si>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</si>
  <si>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</si>
  <si>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</si>
  <si>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</si>
  <si>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</si>
  <si>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</si>
  <si>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</si>
  <si>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</si>
  <si>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</si>
  <si>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</si>
  <si>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</si>
  <si>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</si>
  <si>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</si>
  <si>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</si>
  <si>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</si>
  <si>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</si>
  <si>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</si>
  <si>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</si>
  <si>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</si>
  <si>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</si>
  <si>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</si>
  <si>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</si>
  <si>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</si>
  <si>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</si>
  <si>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</si>
  <si>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</si>
  <si>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</si>
  <si>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</si>
  <si>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</si>
  <si>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</si>
  <si>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</si>
  <si>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</si>
  <si>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</si>
  <si>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</si>
  <si>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</si>
  <si>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</si>
  <si>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</si>
  <si>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</si>
  <si>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</si>
  <si>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</si>
  <si>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</si>
  <si>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</si>
  <si>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</si>
  <si>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</si>
  <si>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</si>
  <si>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</si>
  <si>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</si>
  <si>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</si>
  <si>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</si>
  <si>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</si>
  <si>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</si>
  <si>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</si>
  <si>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</si>
  <si>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</si>
  <si>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</si>
  <si>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</si>
  <si>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</si>
  <si>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</si>
  <si>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</si>
  <si>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</si>
  <si>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</si>
  <si>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</si>
  <si>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</si>
  <si>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</si>
  <si>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</si>
  <si>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</si>
  <si>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</si>
  <si>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</si>
  <si>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</si>
  <si>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</si>
  <si>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</si>
  <si>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</si>
  <si>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</si>
  <si>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</si>
  <si>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</si>
  <si>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</si>
  <si>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</si>
  <si>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</si>
  <si>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</si>
  <si>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</si>
  <si>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</si>
  <si>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</si>
  <si>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</si>
  <si>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</si>
  <si>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</si>
  <si>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</si>
  <si>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</si>
  <si>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</si>
  <si>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</si>
  <si>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</si>
  <si>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</si>
  <si>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</si>
  <si>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</si>
  <si>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</si>
  <si>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</si>
  <si>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</si>
  <si>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</si>
  <si>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</si>
  <si>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</si>
  <si>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</si>
  <si>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</si>
  <si>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</si>
  <si>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</si>
  <si>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</si>
  <si>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</si>
  <si>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</si>
  <si>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</si>
  <si>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</si>
  <si>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</si>
  <si>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</si>
  <si>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</si>
  <si>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</si>
  <si>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</si>
  <si>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</si>
  <si>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</si>
  <si>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</si>
  <si>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</si>
  <si>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</si>
  <si>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</si>
  <si>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</si>
  <si>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</si>
  <si>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</si>
  <si>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</si>
  <si>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</si>
  <si>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</si>
  <si>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</si>
  <si>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</si>
  <si>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</si>
  <si>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</si>
  <si>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</si>
  <si>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</si>
  <si>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</si>
  <si>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</si>
  <si>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</si>
  <si>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</si>
  <si>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</si>
  <si>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</si>
  <si>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</si>
  <si>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</si>
  <si>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</si>
  <si>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</si>
  <si>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</si>
  <si>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</si>
  <si>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</si>
  <si>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</si>
  <si>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</si>
  <si>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</si>
  <si>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</si>
  <si>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</si>
  <si>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</si>
  <si>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</si>
  <si>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</si>
  <si>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</si>
  <si>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</si>
  <si>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</si>
  <si>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</si>
  <si>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</si>
  <si>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</si>
  <si>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</si>
  <si>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</si>
  <si>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</si>
  <si>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</si>
  <si>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</si>
  <si>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</si>
  <si>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</si>
  <si>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</si>
  <si>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</si>
  <si>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</si>
  <si>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</si>
  <si>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</si>
  <si>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</si>
  <si>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</si>
  <si>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</si>
  <si>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</si>
  <si>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</si>
  <si>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</si>
  <si>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</si>
  <si>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</si>
  <si>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</si>
  <si>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</si>
  <si>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</si>
  <si>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</si>
  <si>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</si>
  <si>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</si>
  <si>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</si>
  <si>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</si>
  <si>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</si>
  <si>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</si>
  <si>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</si>
  <si>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</si>
  <si>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</si>
  <si>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</si>
  <si>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</si>
  <si>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</si>
  <si>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</si>
  <si>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</si>
  <si>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</si>
  <si>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</si>
  <si>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</si>
  <si>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</si>
  <si>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</si>
  <si>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</si>
  <si>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</si>
  <si>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</si>
  <si>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</si>
  <si>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</si>
  <si>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</si>
  <si>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</si>
  <si>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</si>
  <si>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</si>
  <si>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</si>
  <si>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</si>
  <si>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</si>
  <si>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</si>
  <si>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</si>
  <si>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</si>
  <si>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</si>
  <si>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</si>
  <si>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</si>
  <si>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</si>
  <si>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</si>
  <si>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</si>
  <si>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</si>
  <si>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</si>
  <si>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</si>
  <si>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</si>
  <si>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</si>
  <si>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</si>
  <si>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</si>
  <si>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</si>
  <si>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</si>
  <si>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</si>
  <si>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</si>
  <si>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</si>
  <si>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</si>
  <si>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</si>
  <si>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</si>
  <si>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</si>
  <si>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</si>
  <si>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</si>
  <si>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</si>
  <si>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</si>
  <si>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</si>
  <si>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</si>
  <si>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</si>
  <si>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</si>
  <si>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</si>
  <si>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</si>
  <si>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</si>
  <si>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</si>
  <si>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</si>
  <si>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</si>
  <si>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</si>
  <si>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</si>
  <si>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</si>
  <si>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</si>
  <si>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</si>
  <si>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</si>
  <si>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</si>
  <si>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</si>
  <si>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</si>
  <si>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</si>
  <si>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</si>
  <si>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</si>
  <si>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</si>
  <si>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</si>
  <si>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</si>
  <si>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</si>
  <si>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</si>
  <si>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</si>
  <si>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</si>
  <si>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</si>
  <si>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</si>
  <si>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</si>
  <si>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</si>
  <si>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</si>
  <si>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</si>
  <si>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</si>
  <si>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</si>
  <si>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</si>
  <si>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</si>
  <si>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</si>
  <si>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</si>
  <si>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</si>
  <si>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</si>
  <si>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</si>
  <si>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</si>
  <si>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</si>
  <si>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</si>
  <si>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</si>
  <si>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</si>
  <si>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</si>
  <si>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</si>
  <si>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</si>
  <si>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</si>
  <si>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</si>
  <si>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</si>
  <si>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</si>
  <si>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</si>
  <si>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</si>
  <si>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</si>
  <si>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</si>
  <si>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</si>
  <si>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</si>
  <si>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</si>
  <si>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</si>
  <si>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</si>
  <si>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</si>
  <si>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</si>
  <si>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</si>
  <si>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</si>
  <si>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</si>
  <si>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</si>
  <si>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</si>
  <si>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</si>
  <si>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</si>
  <si>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</si>
  <si>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</si>
  <si>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</si>
  <si>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</si>
  <si>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</si>
  <si>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</si>
  <si>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</si>
  <si>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</si>
  <si>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</si>
  <si>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</si>
  <si>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</si>
  <si>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</si>
  <si>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</si>
  <si>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</si>
  <si>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</si>
  <si>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</si>
  <si>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</si>
  <si>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</si>
  <si>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</si>
  <si>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</si>
  <si>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</si>
  <si>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</si>
  <si>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</si>
  <si>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</si>
  <si>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</si>
  <si>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</si>
  <si>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</si>
  <si>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</si>
  <si>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</si>
  <si>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</si>
  <si>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</si>
  <si>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</si>
  <si>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</si>
  <si>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</si>
  <si>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</si>
  <si>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</si>
  <si>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</si>
  <si>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</si>
  <si>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</si>
  <si>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</si>
  <si>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</si>
  <si>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</si>
  <si>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</si>
  <si>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</si>
  <si>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</si>
  <si>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</si>
  <si>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</si>
  <si>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</si>
  <si>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</si>
  <si>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</si>
  <si>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</si>
  <si>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</si>
  <si>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</si>
  <si>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</si>
  <si>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</si>
  <si>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</si>
  <si>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</si>
  <si>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</si>
  <si>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</si>
  <si>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</si>
  <si>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</si>
  <si>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</si>
  <si>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</si>
  <si>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</si>
  <si>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</si>
  <si>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</si>
  <si>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</si>
  <si>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</si>
  <si>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</si>
  <si>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</si>
  <si>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</si>
  <si>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</si>
  <si>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</si>
  <si>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</si>
  <si>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</si>
  <si>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</si>
  <si>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</si>
  <si>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</si>
  <si>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</si>
  <si>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</si>
  <si>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</si>
  <si>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</si>
  <si>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</si>
  <si>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</si>
  <si>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</si>
  <si>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</si>
  <si>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</si>
  <si>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</si>
  <si>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</si>
  <si>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</si>
  <si>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</si>
  <si>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</si>
  <si>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</si>
  <si>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</si>
  <si>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</si>
  <si>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</si>
  <si>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</si>
  <si>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</si>
  <si>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</si>
  <si>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</si>
  <si>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</si>
  <si>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</si>
  <si>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</si>
  <si>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</si>
  <si>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</si>
  <si>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</si>
  <si>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</si>
  <si>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</si>
  <si>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</si>
  <si>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</si>
  <si>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</si>
  <si>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</si>
  <si>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</si>
  <si>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</si>
  <si>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</si>
  <si>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</si>
  <si>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</si>
  <si>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</si>
  <si>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</si>
  <si>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</si>
  <si>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</si>
  <si>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</si>
  <si>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</si>
  <si>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</si>
  <si>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</si>
  <si>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</si>
  <si>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</si>
  <si>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</si>
  <si>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</si>
  <si>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</si>
  <si>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</si>
  <si>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</si>
  <si>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</si>
  <si>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</si>
  <si>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</si>
  <si>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</si>
  <si>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</si>
  <si>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</si>
  <si>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</si>
  <si>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</si>
  <si>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</si>
  <si>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</si>
  <si>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</si>
  <si>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</si>
  <si>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</si>
  <si>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</si>
  <si>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</si>
  <si>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</si>
  <si>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</si>
  <si>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</si>
  <si>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</si>
  <si>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</si>
  <si>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</si>
  <si>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</si>
  <si>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</si>
  <si>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</si>
  <si>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</si>
  <si>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</si>
  <si>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</si>
  <si>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</si>
  <si>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</si>
  <si>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</si>
  <si>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</si>
  <si>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</si>
  <si>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</si>
  <si>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</si>
  <si>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</si>
  <si>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</si>
  <si>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</si>
  <si>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</si>
  <si>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</si>
  <si>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</si>
  <si>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</si>
  <si>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</si>
  <si>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</si>
  <si>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</si>
  <si>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</si>
  <si>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</si>
  <si>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</si>
  <si>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</si>
  <si>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</si>
  <si>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</si>
  <si>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</si>
  <si>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</si>
  <si>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</si>
  <si>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</si>
  <si>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</si>
  <si>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</si>
  <si>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</si>
  <si>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</si>
  <si>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</si>
  <si>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</si>
  <si>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</si>
  <si>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</si>
  <si>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</si>
  <si>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</si>
  <si>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</si>
  <si>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</si>
  <si>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</si>
  <si>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</si>
  <si>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</si>
  <si>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</si>
  <si>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</si>
  <si>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</si>
  <si>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</si>
  <si>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</si>
  <si>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</si>
  <si>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</si>
  <si>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</si>
  <si>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</si>
  <si>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</si>
  <si>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</si>
  <si>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</si>
  <si>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</si>
  <si>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</si>
  <si>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</si>
  <si>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</si>
  <si>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</si>
  <si>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</si>
  <si>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</si>
  <si>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</si>
  <si>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</si>
  <si>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</si>
  <si>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</si>
  <si>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</si>
  <si>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</si>
  <si>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</si>
  <si>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</si>
  <si>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</si>
  <si>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</si>
  <si>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</si>
  <si>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</si>
  <si>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</si>
  <si>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</si>
  <si>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</si>
  <si>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</si>
  <si>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</si>
  <si>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</si>
  <si>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</si>
  <si>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</si>
  <si>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</si>
  <si>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</si>
  <si>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</si>
  <si>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</si>
  <si>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</si>
  <si>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</si>
  <si>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</si>
  <si>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</si>
  <si>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</si>
  <si>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</si>
  <si>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</si>
  <si>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</si>
  <si>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</si>
  <si>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</si>
  <si>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</si>
  <si>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</si>
  <si>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</si>
  <si>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</si>
  <si>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</si>
  <si>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</si>
  <si>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</si>
  <si>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</si>
  <si>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</si>
  <si>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</si>
  <si>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</si>
  <si>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</si>
  <si>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</si>
  <si>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</si>
  <si>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</si>
  <si>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</si>
  <si>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</si>
  <si>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</si>
  <si>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</si>
  <si>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</si>
  <si>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</si>
  <si>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</si>
  <si>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</si>
  <si>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</si>
  <si>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</si>
  <si>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</si>
  <si>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</si>
  <si>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</si>
  <si>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</si>
  <si>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</si>
  <si>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</si>
  <si>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</si>
  <si>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</si>
  <si>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</si>
  <si>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</si>
  <si>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</si>
  <si>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</si>
  <si>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</si>
  <si>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</si>
  <si>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</si>
  <si>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</si>
  <si>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</si>
  <si>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</si>
  <si>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</si>
  <si>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</si>
  <si>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</si>
  <si>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</si>
  <si>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</si>
  <si>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</si>
  <si>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</si>
  <si>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</si>
  <si>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</si>
  <si>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</si>
  <si>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</si>
  <si>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</si>
  <si>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</si>
  <si>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</si>
  <si>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</si>
  <si>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</si>
  <si>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</si>
  <si>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</si>
  <si>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</si>
  <si>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</si>
  <si>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</si>
  <si>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</si>
  <si>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</si>
  <si>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</si>
  <si>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</si>
  <si>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</si>
  <si>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</si>
  <si>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</si>
  <si>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</si>
  <si>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</si>
  <si>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</si>
  <si>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</si>
  <si>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</si>
  <si>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</si>
  <si>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</si>
  <si>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</si>
  <si>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</si>
  <si>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</si>
  <si>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</si>
  <si>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</si>
  <si>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</si>
  <si>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</si>
  <si>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</si>
  <si>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</si>
  <si>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</si>
  <si>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</si>
  <si>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</si>
  <si>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</si>
  <si>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</si>
  <si>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</si>
  <si>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</si>
  <si>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</si>
  <si>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</si>
  <si>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</si>
  <si>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</si>
  <si>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</si>
  <si>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</si>
  <si>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</si>
  <si>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</si>
  <si>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</si>
  <si>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</si>
  <si>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</si>
  <si>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</si>
  <si>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</si>
  <si>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</si>
  <si>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</si>
  <si>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</si>
  <si>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</si>
  <si>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</si>
  <si>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</si>
  <si>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</si>
  <si>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</si>
  <si>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</si>
  <si>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</si>
  <si>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</si>
  <si>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</si>
  <si>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</si>
  <si>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</si>
  <si>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</si>
  <si>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</si>
  <si>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</si>
  <si>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</si>
  <si>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</si>
  <si>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</si>
  <si>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</si>
  <si>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</si>
  <si>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</si>
  <si>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</si>
  <si>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</si>
  <si>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</si>
  <si>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</si>
  <si>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</si>
  <si>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</si>
  <si>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</si>
  <si>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</si>
  <si>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</si>
  <si>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</si>
  <si>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</si>
  <si>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</si>
  <si>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</si>
  <si>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</si>
  <si>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</si>
  <si>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</si>
  <si>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</si>
  <si>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</si>
  <si>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</si>
  <si>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</si>
  <si>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</si>
  <si>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</si>
  <si>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</si>
  <si>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</si>
  <si>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</si>
  <si>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</si>
  <si>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</si>
  <si>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</si>
  <si>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</si>
  <si>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</si>
  <si>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</si>
  <si>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</si>
  <si>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</si>
  <si>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</si>
  <si>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</si>
  <si>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</si>
  <si>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</si>
  <si>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</si>
  <si>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</si>
  <si>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</si>
  <si>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</si>
  <si>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</si>
  <si>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</si>
  <si>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</si>
  <si>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</si>
  <si>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</si>
  <si>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</si>
  <si>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</si>
  <si>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</si>
  <si>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</si>
  <si>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</si>
  <si>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</si>
  <si>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</si>
  <si>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</si>
  <si>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</si>
  <si>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</si>
  <si>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</si>
  <si>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</si>
  <si>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</si>
  <si>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</si>
  <si>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</si>
  <si>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</si>
  <si>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</si>
  <si>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</si>
  <si>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</si>
  <si>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</si>
  <si>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</si>
  <si>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</si>
  <si>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</si>
  <si>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</si>
  <si>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</si>
  <si>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</si>
  <si>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</si>
  <si>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</si>
  <si>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</si>
  <si>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</si>
  <si>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</si>
  <si>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</si>
  <si>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</si>
  <si>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</si>
  <si>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</si>
  <si>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</si>
  <si>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</si>
  <si>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</si>
  <si>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</si>
  <si>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</si>
  <si>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</si>
  <si>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</si>
  <si>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</si>
  <si>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</si>
  <si>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</si>
  <si>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</si>
  <si>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</si>
  <si>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</si>
  <si>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</si>
  <si>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</si>
  <si>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</si>
  <si>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</si>
  <si>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</si>
  <si>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</si>
  <si>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</si>
  <si>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</si>
  <si>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</si>
  <si>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</si>
  <si>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</si>
  <si>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</si>
  <si>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</si>
  <si>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</si>
  <si>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</si>
  <si>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</si>
  <si>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</si>
  <si>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</si>
  <si>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</si>
  <si>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</si>
  <si>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</si>
  <si>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</si>
  <si>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</si>
  <si>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</si>
  <si>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</si>
  <si>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</si>
  <si>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</si>
  <si>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</si>
  <si>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</si>
  <si>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</si>
  <si>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</si>
  <si>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</si>
  <si>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</si>
  <si>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</si>
  <si>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</si>
  <si>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</si>
  <si>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</si>
  <si>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</si>
  <si>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</si>
  <si>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</si>
  <si>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</si>
  <si>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</si>
  <si>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</si>
  <si>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</si>
  <si>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</si>
  <si>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</si>
  <si>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</si>
  <si>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</si>
  <si>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</si>
  <si>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</si>
  <si>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</si>
  <si>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</si>
  <si>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</si>
  <si>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</si>
  <si>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</si>
  <si>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</si>
  <si>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</si>
  <si>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</si>
  <si>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</si>
  <si>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</si>
  <si>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</si>
  <si>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</si>
  <si>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</si>
  <si>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</si>
  <si>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</si>
  <si>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</si>
  <si>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</si>
  <si>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</si>
  <si>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</si>
  <si>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</si>
  <si>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</si>
  <si>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</si>
  <si>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</si>
  <si>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</si>
  <si>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</si>
  <si>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</si>
  <si>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</si>
  <si>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</si>
  <si>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</si>
  <si>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</si>
  <si>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</si>
  <si>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</si>
  <si>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</si>
  <si>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</si>
  <si>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</si>
  <si>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</si>
  <si>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</si>
  <si>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</si>
  <si>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</si>
  <si>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</si>
  <si>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</si>
  <si>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</si>
  <si>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</si>
  <si>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</si>
  <si>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</si>
  <si>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</si>
  <si>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</si>
  <si>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</si>
  <si>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</si>
  <si>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</si>
  <si>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</si>
  <si>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</si>
  <si>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</si>
  <si>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</si>
  <si>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</si>
  <si>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</si>
  <si>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</si>
  <si>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</si>
  <si>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</si>
  <si>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</si>
  <si>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</si>
  <si>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</si>
  <si>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</si>
  <si>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</si>
  <si>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</si>
  <si>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</si>
  <si>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</si>
  <si>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</si>
  <si>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</si>
  <si>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</si>
  <si>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</si>
  <si>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</si>
  <si>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</si>
  <si>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</si>
  <si>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</si>
  <si>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</si>
  <si>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</si>
  <si>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</si>
  <si>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</si>
  <si>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</si>
  <si>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</si>
  <si>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</si>
  <si>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</si>
  <si>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</si>
  <si>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</si>
  <si>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</si>
  <si>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</si>
  <si>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</si>
  <si>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</si>
  <si>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</si>
  <si>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</si>
  <si>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</si>
  <si>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</si>
  <si>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</si>
  <si>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</si>
  <si>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</si>
  <si>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</si>
  <si>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</si>
  <si>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</si>
  <si>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</si>
  <si>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</si>
  <si>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</si>
  <si>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</si>
  <si>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</si>
  <si>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</si>
  <si>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</si>
  <si>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</si>
  <si>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</si>
  <si>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</si>
  <si>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</si>
  <si>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</si>
  <si>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</si>
  <si>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</si>
  <si>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</si>
  <si>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</si>
  <si>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</si>
  <si>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</si>
  <si>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</si>
  <si>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</si>
  <si>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</si>
  <si>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</si>
  <si>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</si>
  <si>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</si>
  <si>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</si>
  <si>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</si>
  <si>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</si>
  <si>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</si>
  <si>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</si>
  <si>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</si>
  <si>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</si>
  <si>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</si>
  <si>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</si>
  <si>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</si>
  <si>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</si>
  <si>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</si>
  <si>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</si>
  <si>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</si>
  <si>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</si>
  <si>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</si>
  <si>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</si>
  <si>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</si>
  <si>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</si>
  <si>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</si>
  <si>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</si>
  <si>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</si>
  <si>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</si>
  <si>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</si>
  <si>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</si>
  <si>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</si>
  <si>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</si>
  <si>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</si>
  <si>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</si>
  <si>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</si>
  <si>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</si>
  <si>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</si>
  <si>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</si>
  <si>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</si>
  <si>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</si>
  <si>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</si>
  <si>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</si>
  <si>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</si>
  <si>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</si>
  <si>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</si>
  <si>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</si>
  <si>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</si>
  <si>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</si>
  <si>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</si>
  <si>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</si>
  <si>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</si>
  <si>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</si>
  <si>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</si>
  <si>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</si>
  <si>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</si>
  <si>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</si>
  <si>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</si>
  <si>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</si>
  <si>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</si>
  <si>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</si>
  <si>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</si>
  <si>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</si>
  <si>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</si>
  <si>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</si>
  <si>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</si>
  <si>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</si>
  <si>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</si>
  <si>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</si>
  <si>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</si>
  <si>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</si>
  <si>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</si>
  <si>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</si>
  <si>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</si>
  <si>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</si>
  <si>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</si>
  <si>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</si>
  <si>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</si>
  <si>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</si>
  <si>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</si>
  <si>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</si>
  <si>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</si>
  <si>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</si>
  <si>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</si>
  <si>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</si>
  <si>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</si>
  <si>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</si>
  <si>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</si>
  <si>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</si>
  <si>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</si>
  <si>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</si>
  <si>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</si>
  <si>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</si>
  <si>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</si>
  <si>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</si>
  <si>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</si>
  <si>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</si>
  <si>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</si>
  <si>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</si>
  <si>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</si>
  <si>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</si>
  <si>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</si>
  <si>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</si>
  <si>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</si>
  <si>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</si>
  <si>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</si>
  <si>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</si>
  <si>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</si>
  <si>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</si>
  <si>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</si>
  <si>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</si>
  <si>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</si>
  <si>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</si>
  <si>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</si>
  <si>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</si>
  <si>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</si>
  <si>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</si>
  <si>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</si>
  <si>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</si>
  <si>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</si>
  <si>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</si>
  <si>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</si>
  <si>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</si>
  <si>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</si>
  <si>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</si>
  <si>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</si>
  <si>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</si>
  <si>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</si>
  <si>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</si>
  <si>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</si>
  <si>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</si>
  <si>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</si>
  <si>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</si>
  <si>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</si>
  <si>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</si>
  <si>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</si>
  <si>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</si>
  <si>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</si>
  <si>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</si>
  <si>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</si>
  <si>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</si>
  <si>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</si>
  <si>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</si>
  <si>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</si>
  <si>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</si>
  <si>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</si>
  <si>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</si>
  <si>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</si>
  <si>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</si>
  <si>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</si>
  <si>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</si>
  <si>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</si>
  <si>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</si>
  <si>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</si>
  <si>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</si>
  <si>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</si>
  <si>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</si>
  <si>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</si>
  <si>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</si>
  <si>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</si>
  <si>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</si>
  <si>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</si>
  <si>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</si>
  <si>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</si>
  <si>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</si>
  <si>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</si>
  <si>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</si>
  <si>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</si>
  <si>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</si>
  <si>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</si>
  <si>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</si>
  <si>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</si>
  <si>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</si>
  <si>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</si>
  <si>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</si>
  <si>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</si>
  <si>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</si>
  <si>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</si>
  <si>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</si>
  <si>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</si>
  <si>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</si>
  <si>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</si>
  <si>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</si>
  <si>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</si>
  <si>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</si>
  <si>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</si>
  <si>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</si>
  <si>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</si>
  <si>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</si>
  <si>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</si>
  <si>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</si>
  <si>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</si>
  <si>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</si>
  <si>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</si>
  <si>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</si>
  <si>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</si>
  <si>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</si>
  <si>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</si>
  <si>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</si>
  <si>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</si>
  <si>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</si>
  <si>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</si>
  <si>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</si>
  <si>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</si>
  <si>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</si>
  <si>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</si>
  <si>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</si>
  <si>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</si>
  <si>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</si>
  <si>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</si>
  <si>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</si>
  <si>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</si>
  <si>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</si>
  <si>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</si>
  <si>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</si>
  <si>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</si>
  <si>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</si>
  <si>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</si>
  <si>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</si>
  <si>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</si>
  <si>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</si>
  <si>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</si>
  <si>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</si>
  <si>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</si>
  <si>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</si>
  <si>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</si>
  <si>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</si>
  <si>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</si>
  <si>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</si>
  <si>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</si>
  <si>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</si>
  <si>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</si>
  <si>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</si>
  <si>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</si>
  <si>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</si>
  <si>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</si>
  <si>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</si>
  <si>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</si>
  <si>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</si>
  <si>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</si>
  <si>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</si>
  <si>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</si>
  <si>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</si>
  <si>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</si>
  <si>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</si>
  <si>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</si>
  <si>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</si>
  <si>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</si>
  <si>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</si>
  <si>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</si>
  <si>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</si>
  <si>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</si>
  <si>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</si>
  <si>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</si>
  <si>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</si>
  <si>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</si>
  <si>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</si>
  <si>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</si>
  <si>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</si>
  <si>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</si>
  <si>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</si>
  <si>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</si>
  <si>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</si>
  <si>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</si>
  <si>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</si>
  <si>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</si>
  <si>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</si>
  <si>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</si>
  <si>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</si>
  <si>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</si>
  <si>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</si>
  <si>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</si>
  <si>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</si>
  <si>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</si>
  <si>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</si>
  <si>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</si>
  <si>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</si>
  <si>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</si>
  <si>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</si>
  <si>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</si>
  <si>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</si>
  <si>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</si>
  <si>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</si>
  <si>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</si>
  <si>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</si>
  <si>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</si>
  <si>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</si>
  <si>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</si>
  <si>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</si>
  <si>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</si>
  <si>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</si>
  <si>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</si>
  <si>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</si>
  <si>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</si>
  <si>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</si>
  <si>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</si>
  <si>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</si>
  <si>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</si>
  <si>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</si>
  <si>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</si>
  <si>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</si>
  <si>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</si>
  <si>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</si>
  <si>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</si>
  <si>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</si>
  <si>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</si>
  <si>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</si>
  <si>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</si>
  <si>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</si>
  <si>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</si>
  <si>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</si>
  <si>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</si>
  <si>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</si>
  <si>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</si>
  <si>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</si>
  <si>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</si>
  <si>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</si>
  <si>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</si>
  <si>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</si>
  <si>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</si>
  <si>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</si>
  <si>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</si>
  <si>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</si>
  <si>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</si>
  <si>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</si>
  <si>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</si>
  <si>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</si>
  <si>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</si>
  <si>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</si>
  <si>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</si>
  <si>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</si>
  <si>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</si>
  <si>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</si>
  <si>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</si>
  <si>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</si>
  <si>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</si>
  <si>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</si>
  <si>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</si>
  <si>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</si>
  <si>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</si>
  <si>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</si>
  <si>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</si>
  <si>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</si>
  <si>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</si>
  <si>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</si>
  <si>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</si>
  <si>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</si>
  <si>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</si>
  <si>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</si>
  <si>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</si>
  <si>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</si>
  <si>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</si>
  <si>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</si>
  <si>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</si>
  <si>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</si>
  <si>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</si>
  <si>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</si>
  <si>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</si>
  <si>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</si>
  <si>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</si>
  <si>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</si>
  <si>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</si>
  <si>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</si>
  <si>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</si>
  <si>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</si>
  <si>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</si>
  <si>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</si>
  <si>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</si>
  <si>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</si>
  <si>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</si>
  <si>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</si>
  <si>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</si>
  <si>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</si>
  <si>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</si>
  <si>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</si>
  <si>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</si>
  <si>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</si>
  <si>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</si>
  <si>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</si>
  <si>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</si>
  <si>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</si>
  <si>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</si>
  <si>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</si>
  <si>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</si>
  <si>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</si>
  <si>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</si>
  <si>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</si>
  <si>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</si>
  <si>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</si>
  <si>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</si>
  <si>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</si>
  <si>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</si>
  <si>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</si>
  <si>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</si>
  <si>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</si>
  <si>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</si>
  <si>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</si>
  <si>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</si>
  <si>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</si>
  <si>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</si>
  <si>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</si>
  <si>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</si>
  <si>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</si>
  <si>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</si>
  <si>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</si>
  <si>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</si>
  <si>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</si>
  <si>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</si>
  <si>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</si>
  <si>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</si>
  <si>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</si>
  <si>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</si>
  <si>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</si>
  <si>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</si>
  <si>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</si>
  <si>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</si>
  <si>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</si>
  <si>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</si>
  <si>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</si>
  <si>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</si>
  <si>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</si>
  <si>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</si>
  <si>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</si>
  <si>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</si>
  <si>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</si>
  <si>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</si>
  <si>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</si>
  <si>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</si>
  <si>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</si>
  <si>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</si>
  <si>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</si>
  <si>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</si>
  <si>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</si>
  <si>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</si>
  <si>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</si>
  <si>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</si>
  <si>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</si>
  <si>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</si>
  <si>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</si>
  <si>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</si>
  <si>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</si>
  <si>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</si>
  <si>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</si>
  <si>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</si>
  <si>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</si>
  <si>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</si>
  <si>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</si>
  <si>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</si>
  <si>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</si>
  <si>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</si>
  <si>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</si>
  <si>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</si>
  <si>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</si>
  <si>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</si>
  <si>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</si>
  <si>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</si>
  <si>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</si>
  <si>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</si>
  <si>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</si>
  <si>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</si>
  <si>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</si>
  <si>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</si>
  <si>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</si>
  <si>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</si>
  <si>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</si>
  <si>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</si>
  <si>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</si>
  <si>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</si>
  <si>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</si>
  <si>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</si>
  <si>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</si>
  <si>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</si>
  <si>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</si>
  <si>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</si>
  <si>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</si>
  <si>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</si>
  <si>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</si>
  <si>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</si>
  <si>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</si>
  <si>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</si>
  <si>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</si>
  <si>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</si>
  <si>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</si>
  <si>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</si>
  <si>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</si>
  <si>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</si>
  <si>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</si>
  <si>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</si>
  <si>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</si>
  <si>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</si>
  <si>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</si>
  <si>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</si>
  <si>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</si>
  <si>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</si>
  <si>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</si>
  <si>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</si>
  <si>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</si>
  <si>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</si>
  <si>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</si>
  <si>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</si>
  <si>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</si>
  <si>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</si>
  <si>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</si>
  <si>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</si>
  <si>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</si>
  <si>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</si>
  <si>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</si>
  <si>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</si>
  <si>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</si>
  <si>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</si>
  <si>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</si>
  <si>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</si>
  <si>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</si>
  <si>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</si>
  <si>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</si>
  <si>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</si>
  <si>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</si>
  <si>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</si>
  <si>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</si>
  <si>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</si>
  <si>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</si>
  <si>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</si>
  <si>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</si>
  <si>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</si>
  <si>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</si>
  <si>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</si>
  <si>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</si>
  <si>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</si>
  <si>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</si>
  <si>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</si>
  <si>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</si>
  <si>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</si>
  <si>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</si>
  <si>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</si>
  <si>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</si>
  <si>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</si>
  <si>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</si>
  <si>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</si>
  <si>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</si>
  <si>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</si>
  <si>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</si>
  <si>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</si>
  <si>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</si>
  <si>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</si>
  <si>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</si>
  <si>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</si>
  <si>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</si>
  <si>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</si>
  <si>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</si>
  <si>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</si>
  <si>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</si>
  <si>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</si>
  <si>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</si>
  <si>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</si>
  <si>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</si>
  <si>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</si>
  <si>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</si>
  <si>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</si>
  <si>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</si>
  <si>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</si>
  <si>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</si>
  <si>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</si>
  <si>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</si>
  <si>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</si>
  <si>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</si>
  <si>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</si>
  <si>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</si>
  <si>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</si>
  <si>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</si>
  <si>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</si>
  <si>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</si>
  <si>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</si>
  <si>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</si>
  <si>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</si>
  <si>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</si>
  <si>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</si>
  <si>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</si>
  <si>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</si>
  <si>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</si>
  <si>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</si>
  <si>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</si>
  <si>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</si>
  <si>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</si>
  <si>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</si>
  <si>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</si>
  <si>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</si>
  <si>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</si>
  <si>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</si>
  <si>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</si>
  <si>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</si>
  <si>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</si>
  <si>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</si>
  <si>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</si>
  <si>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</si>
  <si>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</si>
  <si>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</si>
  <si>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</si>
  <si>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</si>
  <si>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</si>
  <si>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</si>
  <si>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</si>
  <si>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</si>
  <si>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</si>
  <si>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</si>
  <si>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</si>
  <si>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</si>
  <si>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</si>
  <si>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</si>
  <si>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</si>
  <si>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</si>
  <si>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</si>
  <si>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</si>
  <si>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</si>
  <si>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</si>
  <si>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</si>
  <si>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</si>
  <si>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</si>
  <si>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</si>
  <si>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</si>
  <si>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</si>
  <si>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</si>
  <si>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</si>
  <si>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</si>
  <si>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</si>
  <si>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</si>
  <si>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</si>
  <si>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</si>
  <si>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</si>
  <si>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</si>
  <si>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</si>
  <si>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</si>
  <si>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</si>
  <si>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</si>
  <si>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</si>
  <si>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</si>
  <si>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</si>
  <si>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</si>
  <si>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</si>
  <si>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</si>
  <si>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</si>
  <si>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</si>
  <si>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</si>
  <si>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</si>
  <si>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</si>
  <si>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</si>
  <si>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</si>
  <si>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</si>
  <si>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</si>
  <si>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</si>
  <si>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</si>
  <si>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</si>
  <si>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</si>
  <si>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</si>
  <si>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</si>
  <si>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</si>
  <si>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</si>
  <si>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</si>
  <si>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</si>
  <si>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</si>
  <si>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</si>
  <si>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</si>
  <si>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</si>
  <si>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</si>
  <si>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</si>
  <si>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</si>
  <si>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</si>
  <si>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</si>
  <si>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</si>
  <si>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</si>
  <si>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</si>
  <si>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</si>
  <si>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</si>
  <si>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</si>
  <si>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</si>
  <si>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</si>
  <si>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</si>
  <si>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</si>
  <si>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</si>
  <si>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</si>
  <si>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</si>
  <si>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</si>
  <si>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</si>
  <si>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</si>
  <si>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</si>
  <si>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</si>
  <si>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</si>
  <si>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</si>
  <si>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</si>
  <si>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</si>
  <si>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</si>
  <si>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</si>
  <si>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</si>
  <si>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</si>
  <si>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</si>
  <si>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</si>
  <si>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</si>
  <si>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</si>
  <si>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</si>
  <si>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</si>
  <si>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</si>
  <si>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</si>
  <si>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</si>
  <si>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</si>
  <si>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</si>
  <si>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</si>
  <si>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</si>
  <si>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</si>
  <si>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</si>
  <si>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</si>
  <si>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</si>
  <si>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</si>
  <si>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</si>
  <si>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</si>
  <si>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</si>
  <si>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</si>
  <si>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</si>
  <si>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</si>
  <si>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</si>
  <si>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</si>
  <si>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</si>
  <si>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</si>
  <si>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</si>
  <si>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</si>
  <si>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</si>
  <si>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</si>
  <si>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</si>
  <si>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</si>
  <si>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</si>
  <si>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</si>
  <si>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</si>
  <si>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</si>
  <si>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</si>
  <si>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</si>
  <si>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</si>
  <si>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</si>
  <si>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</si>
  <si>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</si>
  <si>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</si>
  <si>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</si>
  <si>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</si>
  <si>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</si>
  <si>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</si>
  <si>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</si>
  <si>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</si>
  <si>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</si>
  <si>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</si>
  <si>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</si>
  <si>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</si>
  <si>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</si>
  <si>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</si>
  <si>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</si>
  <si>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</si>
  <si>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</si>
  <si>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</si>
  <si>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</si>
  <si>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</si>
  <si>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</si>
  <si>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</si>
  <si>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</si>
  <si>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</si>
  <si>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</si>
  <si>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</si>
  <si>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</si>
  <si>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</si>
  <si>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</si>
  <si>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</si>
  <si>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</si>
  <si>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</si>
  <si>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</si>
  <si>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</si>
  <si>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</si>
  <si>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</si>
  <si>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</si>
  <si>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</si>
  <si>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</si>
  <si>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</si>
  <si>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</si>
  <si>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</si>
  <si>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</si>
  <si>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</si>
  <si>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</si>
  <si>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</si>
  <si>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</si>
  <si>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</si>
  <si>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</si>
  <si>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</si>
  <si>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</si>
  <si>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</si>
  <si>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</si>
  <si>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</si>
  <si>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</si>
  <si>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</si>
  <si>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</si>
  <si>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</si>
  <si>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</si>
  <si>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</si>
  <si>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</si>
  <si>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</si>
  <si>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</si>
  <si>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</si>
  <si>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</si>
  <si>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</si>
  <si>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</si>
  <si>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</si>
  <si>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</si>
  <si>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</si>
  <si>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</si>
  <si>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</si>
  <si>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</si>
  <si>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</si>
  <si>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</si>
  <si>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</si>
  <si>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</si>
  <si>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</si>
  <si>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</si>
  <si>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</si>
  <si>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</si>
  <si>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</si>
  <si>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</si>
  <si>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</si>
  <si>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</si>
  <si>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</si>
  <si>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</si>
  <si>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</si>
  <si>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</si>
  <si>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</si>
  <si>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</si>
  <si>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</si>
  <si>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</si>
  <si>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</si>
  <si>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</si>
  <si>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</si>
  <si>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</si>
  <si>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</si>
  <si>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</si>
  <si>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</si>
  <si>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</si>
  <si>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</si>
  <si>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</si>
  <si>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</si>
  <si>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</si>
  <si>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</si>
  <si>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</si>
  <si>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</si>
  <si>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</si>
  <si>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</si>
  <si>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</si>
  <si>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</si>
  <si>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</si>
  <si>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</si>
  <si>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</si>
  <si>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</si>
  <si>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</si>
  <si>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</si>
  <si>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</si>
  <si>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</si>
  <si>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</si>
  <si>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</si>
  <si>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</si>
  <si>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</si>
  <si>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</si>
  <si>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</si>
  <si>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</si>
  <si>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</si>
  <si>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</si>
  <si>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</si>
  <si>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</si>
  <si>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</si>
  <si>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</si>
  <si>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</si>
  <si>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</si>
  <si>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</si>
  <si>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</si>
  <si>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</si>
  <si>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</si>
  <si>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</si>
  <si>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</si>
  <si>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</si>
  <si>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</si>
  <si>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</si>
  <si>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</si>
  <si>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</si>
  <si>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</si>
  <si>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</si>
  <si>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</si>
  <si>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</si>
  <si>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</si>
  <si>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</si>
  <si>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</si>
  <si>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</si>
  <si>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</si>
  <si>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</si>
  <si>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</si>
  <si>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</si>
  <si>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</si>
  <si>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</si>
  <si>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</si>
  <si>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</si>
  <si>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</si>
  <si>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</si>
  <si>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</si>
  <si>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</si>
  <si>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</si>
  <si>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</si>
  <si>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</si>
  <si>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</si>
  <si>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</si>
  <si>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</si>
  <si>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</si>
  <si>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</si>
  <si>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</si>
  <si>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</si>
  <si>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</si>
  <si>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</si>
  <si>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</si>
  <si>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</si>
  <si>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</si>
  <si>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</si>
  <si>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</si>
  <si>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</si>
  <si>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</si>
  <si>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</si>
  <si>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</si>
  <si>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</si>
  <si>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</si>
  <si>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</si>
  <si>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</si>
  <si>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</si>
  <si>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</si>
  <si>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</si>
  <si>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</si>
  <si>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</si>
  <si>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</si>
  <si>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</si>
  <si>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</si>
  <si>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</si>
  <si>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</si>
  <si>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</si>
  <si>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</si>
  <si>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</si>
  <si>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</si>
  <si>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</si>
  <si>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</si>
  <si>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</si>
  <si>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</si>
  <si>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</si>
  <si>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</si>
  <si>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</si>
  <si>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</si>
  <si>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</si>
  <si>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</si>
  <si>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</si>
  <si>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</si>
  <si>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</si>
  <si>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</si>
  <si>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</si>
  <si>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</si>
  <si>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</si>
  <si>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</si>
  <si>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</si>
  <si>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</si>
  <si>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</si>
  <si>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</si>
  <si>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</si>
  <si>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</si>
  <si>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</si>
  <si>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</si>
  <si>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</si>
  <si>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</si>
  <si>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</si>
  <si>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</si>
  <si>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</si>
  <si>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</si>
  <si>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</si>
  <si>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</si>
  <si>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</si>
  <si>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</si>
  <si>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</si>
  <si>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</si>
  <si>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</si>
  <si>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</si>
  <si>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</si>
  <si>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</si>
  <si>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</si>
  <si>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</si>
  <si>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</si>
  <si>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</si>
  <si>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</si>
  <si>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</si>
  <si>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</si>
  <si>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</si>
  <si>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</si>
  <si>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</si>
  <si>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</si>
  <si>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</si>
  <si>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</si>
  <si>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</si>
  <si>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</si>
  <si>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</si>
  <si>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</si>
  <si>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</si>
  <si>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</si>
  <si>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</si>
  <si>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</si>
  <si>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</si>
  <si>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</si>
  <si>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</si>
  <si>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</si>
  <si>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</si>
  <si>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</si>
  <si>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</si>
  <si>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</si>
  <si>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</si>
  <si>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</si>
  <si>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</si>
  <si>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</si>
  <si>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</si>
  <si>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</si>
  <si>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</si>
  <si>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</si>
  <si>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</si>
  <si>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</si>
  <si>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</si>
  <si>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</si>
  <si>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</si>
  <si>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</si>
  <si>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</si>
  <si>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</si>
  <si>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</si>
  <si>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</si>
  <si>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</si>
  <si>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</si>
  <si>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</si>
  <si>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</si>
  <si>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</si>
  <si>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</si>
  <si>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</si>
  <si>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</si>
  <si>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</si>
  <si>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</si>
  <si>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</si>
  <si>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</si>
  <si>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</si>
  <si>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</si>
  <si>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</si>
  <si>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</si>
  <si>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</si>
  <si>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</si>
  <si>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</si>
  <si>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</si>
  <si>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</si>
  <si>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</si>
  <si>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</si>
  <si>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</si>
  <si>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</si>
  <si>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</si>
  <si>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</si>
  <si>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</si>
  <si>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</si>
  <si>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</si>
  <si>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</si>
  <si>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</si>
  <si>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</si>
  <si>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</si>
  <si>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</si>
  <si>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</si>
  <si>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</si>
  <si>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</si>
  <si>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</si>
  <si>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</si>
  <si>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</si>
  <si>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</si>
  <si>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</si>
  <si>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</si>
  <si>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</si>
  <si>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</si>
  <si>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</si>
  <si>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</si>
  <si>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</si>
  <si>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</si>
  <si>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</si>
  <si>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</si>
  <si>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</si>
  <si>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</si>
  <si>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</si>
  <si>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</si>
  <si>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</si>
  <si>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</si>
  <si>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</si>
  <si>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</si>
  <si>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</si>
  <si>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</si>
  <si>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</si>
  <si>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</si>
  <si>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</si>
  <si>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</si>
  <si>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</si>
  <si>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</si>
  <si>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</si>
  <si>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</si>
  <si>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</si>
  <si>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</si>
  <si>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</si>
  <si>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</si>
  <si>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</si>
  <si>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</si>
  <si>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</si>
  <si>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</si>
  <si>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</si>
  <si>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</si>
  <si>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</si>
  <si>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</si>
  <si>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</si>
  <si>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</si>
  <si>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</si>
  <si>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</si>
  <si>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</si>
  <si>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</si>
  <si>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</si>
  <si>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</si>
  <si>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</si>
  <si>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</si>
  <si>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</si>
  <si>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</si>
  <si>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</si>
  <si>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</si>
  <si>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</si>
  <si>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</si>
  <si>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</si>
  <si>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</si>
  <si>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</si>
  <si>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</si>
  <si>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</si>
  <si>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</si>
  <si>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</si>
  <si>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</si>
  <si>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</si>
  <si>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</si>
  <si>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</si>
  <si>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</si>
  <si>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</si>
  <si>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</si>
  <si>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</si>
  <si>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</si>
  <si>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</si>
  <si>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</si>
  <si>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</si>
  <si>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</si>
  <si>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</si>
  <si>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</si>
  <si>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</si>
  <si>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</si>
  <si>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</si>
  <si>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</si>
  <si>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</si>
  <si>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</si>
  <si>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</si>
  <si>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</si>
  <si>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</si>
  <si>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</si>
  <si>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</si>
  <si>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</si>
  <si>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</si>
  <si>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</si>
  <si>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</si>
  <si>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</si>
  <si>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</si>
  <si>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</si>
  <si>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</si>
  <si>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</si>
  <si>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</si>
  <si>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</si>
  <si>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</si>
  <si>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</si>
  <si>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</si>
  <si>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</si>
  <si>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</si>
  <si>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</si>
  <si>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</si>
  <si>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</si>
  <si>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</si>
  <si>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</si>
  <si>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</si>
  <si>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</si>
  <si>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</si>
  <si>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</si>
  <si>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</si>
  <si>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</si>
  <si>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</si>
  <si>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</si>
  <si>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</si>
  <si>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</si>
  <si>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</si>
  <si>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</si>
  <si>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</si>
  <si>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</si>
  <si>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</si>
  <si>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</si>
  <si>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</si>
  <si>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</si>
  <si>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</si>
  <si>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</si>
  <si>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</si>
  <si>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</si>
  <si>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</si>
  <si>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</si>
  <si>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</si>
  <si>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</si>
  <si>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</si>
  <si>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</si>
  <si>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</si>
  <si>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</si>
  <si>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</si>
  <si>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</si>
  <si>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</si>
  <si>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</si>
  <si>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</si>
  <si>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</si>
  <si>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</si>
  <si>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</si>
  <si>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</si>
  <si>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</si>
  <si>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</si>
  <si>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</si>
  <si>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</si>
  <si>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</si>
  <si>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</si>
  <si>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</si>
  <si>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</si>
  <si>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</si>
  <si>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</si>
  <si>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</si>
  <si>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</si>
  <si>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</si>
  <si>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</si>
  <si>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</si>
  <si>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</si>
  <si>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</si>
  <si>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</si>
  <si>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</si>
  <si>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</si>
  <si>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</si>
  <si>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</si>
  <si>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</si>
  <si>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</si>
  <si>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</si>
  <si>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</si>
  <si>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</si>
  <si>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</si>
  <si>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</si>
  <si>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</si>
  <si>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</si>
  <si>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</si>
  <si>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</si>
  <si>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</si>
  <si>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</si>
  <si>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</si>
  <si>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</si>
  <si>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</si>
  <si>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</si>
  <si>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</si>
  <si>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</si>
  <si>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</si>
  <si>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</si>
  <si>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</si>
  <si>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</si>
  <si>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</si>
  <si>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</si>
  <si>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</si>
  <si>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</si>
  <si>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</si>
  <si>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</si>
  <si>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</si>
  <si>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</si>
  <si>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</si>
  <si>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</si>
  <si>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</si>
  <si>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</si>
  <si>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</si>
  <si>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</si>
  <si>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</si>
  <si>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</si>
  <si>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</si>
  <si>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</si>
  <si>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</si>
  <si>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</si>
  <si>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</si>
  <si>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</si>
  <si>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</si>
  <si>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</si>
  <si>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</si>
  <si>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</si>
  <si>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</si>
  <si>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</si>
  <si>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</si>
  <si>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</si>
  <si>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</si>
  <si>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</si>
  <si>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</si>
  <si>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</si>
  <si>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</si>
  <si>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</si>
  <si>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</si>
  <si>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</si>
  <si>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</si>
  <si>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</si>
  <si>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</si>
  <si>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</si>
  <si>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</si>
  <si>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</si>
  <si>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</si>
  <si>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</si>
  <si>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</si>
  <si>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</si>
  <si>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</si>
  <si>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</si>
  <si>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</si>
  <si>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</si>
  <si>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</si>
  <si>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</si>
  <si>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</si>
  <si>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</si>
  <si>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</si>
  <si>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</si>
  <si>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</si>
  <si>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</si>
  <si>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</si>
  <si>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</si>
  <si>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</si>
  <si>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</si>
  <si>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</si>
  <si>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</si>
  <si>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</si>
  <si>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</si>
  <si>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</si>
  <si>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</si>
  <si>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</si>
  <si>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</si>
  <si>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</si>
  <si>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</si>
  <si>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</si>
  <si>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</si>
  <si>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</si>
  <si>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</si>
  <si>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</si>
  <si>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</si>
  <si>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</si>
  <si>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</si>
  <si>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</si>
  <si>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</si>
  <si>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</si>
  <si>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</si>
  <si>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</si>
  <si>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</si>
  <si>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</si>
  <si>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</si>
  <si>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</si>
  <si>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</si>
  <si>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</si>
  <si>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</si>
  <si>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</si>
  <si>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</si>
  <si>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</si>
  <si>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</si>
  <si>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</si>
  <si>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</si>
  <si>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</si>
  <si>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</si>
  <si>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</si>
  <si>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</si>
  <si>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</si>
  <si>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</si>
  <si>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</si>
  <si>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</si>
  <si>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</si>
  <si>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</si>
  <si>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</si>
  <si>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</si>
  <si>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</si>
  <si>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</si>
  <si>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</si>
  <si>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</si>
  <si>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</si>
  <si>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</si>
  <si>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</si>
  <si>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</si>
  <si>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</si>
  <si>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</si>
  <si>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</si>
  <si>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</si>
  <si>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</si>
  <si>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</si>
  <si>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</si>
  <si>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</si>
  <si>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</si>
  <si>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</si>
  <si>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</si>
  <si>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</si>
  <si>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</si>
  <si>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</si>
  <si>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</si>
  <si>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</si>
  <si>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</si>
  <si>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</si>
  <si>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</si>
  <si>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</si>
  <si>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</si>
  <si>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</si>
  <si>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</si>
  <si>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</si>
  <si>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</si>
  <si>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</si>
  <si>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</si>
  <si>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</si>
  <si>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</si>
  <si>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</si>
  <si>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</si>
  <si>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</si>
  <si>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</si>
  <si>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</si>
  <si>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</si>
  <si>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</si>
  <si>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</si>
  <si>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</si>
  <si>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</si>
  <si>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</si>
  <si>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</si>
  <si>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</si>
  <si>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</si>
  <si>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</si>
  <si>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</si>
  <si>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</si>
  <si>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</si>
  <si>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</si>
  <si>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</si>
  <si>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</si>
  <si>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</si>
  <si>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</si>
  <si>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</si>
  <si>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</si>
  <si>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</si>
  <si>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</si>
  <si>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</si>
  <si>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</si>
  <si>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</si>
  <si>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</si>
  <si>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</si>
  <si>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</si>
  <si>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</si>
  <si>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</si>
  <si>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</si>
  <si>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</si>
  <si>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</si>
  <si>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</si>
  <si>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</si>
  <si>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</si>
  <si>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</si>
  <si>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</si>
  <si>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</si>
  <si>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</si>
  <si>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</si>
  <si>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</si>
  <si>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</si>
  <si>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</si>
  <si>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</si>
  <si>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</si>
  <si>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</si>
  <si>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</si>
  <si>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</si>
  <si>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</si>
  <si>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</si>
  <si>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</si>
  <si>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</si>
  <si>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</si>
  <si>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</si>
  <si>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</si>
  <si>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</si>
  <si>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</si>
  <si>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</si>
  <si>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</si>
  <si>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</si>
  <si>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</si>
  <si>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</si>
  <si>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</si>
  <si>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</si>
  <si>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</si>
  <si>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</si>
  <si>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</si>
  <si>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</si>
  <si>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</si>
  <si>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</si>
  <si>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</si>
  <si>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</si>
  <si>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</si>
  <si>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</si>
  <si>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</si>
  <si>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</si>
  <si>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</si>
  <si>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</si>
  <si>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</si>
  <si>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</si>
  <si>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</si>
  <si>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</si>
  <si>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</si>
  <si>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</si>
  <si>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</si>
  <si>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</si>
  <si>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</si>
  <si>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</si>
  <si>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</si>
  <si>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</si>
  <si>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</si>
  <si>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</si>
  <si>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</si>
  <si>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</si>
  <si>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</si>
  <si>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</si>
  <si>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</si>
  <si>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</si>
  <si>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</si>
  <si>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</si>
  <si>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</si>
  <si>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</si>
  <si>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</si>
  <si>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</si>
  <si>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</si>
  <si>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</si>
  <si>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</si>
  <si>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</si>
  <si>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</si>
  <si>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</si>
  <si>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</si>
  <si>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</si>
  <si>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</si>
  <si>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</si>
  <si>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</si>
  <si>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</si>
  <si>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</si>
  <si>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</si>
  <si>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</si>
  <si>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</si>
  <si>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</si>
  <si>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</si>
  <si>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</si>
  <si>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</si>
  <si>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</si>
  <si>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</si>
  <si>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</si>
  <si>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</si>
  <si>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</si>
  <si>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</si>
  <si>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</si>
  <si>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</si>
  <si>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</si>
  <si>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</si>
  <si>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</si>
  <si>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</si>
  <si>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</si>
  <si>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</si>
  <si>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</si>
  <si>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</si>
  <si>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</si>
  <si>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</si>
  <si>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</si>
  <si>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</si>
  <si>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</si>
  <si>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</si>
  <si>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</si>
  <si>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</si>
  <si>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</si>
  <si>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</si>
  <si>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</si>
  <si>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</si>
  <si>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</si>
  <si>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</si>
  <si>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</si>
  <si>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</si>
  <si>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</si>
  <si>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</si>
  <si>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</si>
  <si>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</si>
  <si>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</si>
  <si>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</si>
  <si>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</si>
  <si>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</si>
  <si>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</si>
  <si>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</si>
  <si>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</si>
  <si>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</si>
  <si>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</si>
  <si>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</si>
  <si>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</si>
  <si>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</si>
  <si>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</si>
  <si>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</si>
  <si>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</si>
  <si>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</si>
  <si>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</si>
  <si>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</si>
  <si>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</si>
  <si>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</si>
  <si>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</si>
  <si>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</si>
  <si>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</si>
  <si>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</si>
  <si>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</si>
  <si>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</si>
  <si>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</si>
  <si>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</si>
  <si>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</si>
  <si>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</si>
  <si>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</si>
  <si>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</si>
  <si>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</si>
  <si>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</si>
  <si>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</si>
  <si>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</si>
  <si>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</si>
  <si>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</si>
  <si>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</si>
  <si>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</si>
  <si>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</si>
  <si>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</si>
  <si>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</si>
  <si>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</si>
  <si>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</si>
  <si>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</si>
  <si>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</si>
  <si>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</si>
  <si>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</si>
  <si>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</si>
  <si>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</si>
  <si>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</si>
  <si>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</si>
  <si>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</si>
  <si>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</si>
  <si>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</si>
  <si>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</si>
  <si>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</si>
  <si>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</si>
  <si>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</si>
  <si>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</si>
  <si>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</si>
  <si>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</si>
  <si>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</si>
  <si>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</si>
  <si>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</si>
  <si>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</si>
  <si>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</si>
  <si>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</si>
  <si>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</si>
  <si>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</si>
  <si>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</si>
  <si>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</si>
  <si>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</si>
  <si>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</si>
  <si>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</si>
  <si>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</si>
  <si>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</si>
  <si>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</si>
  <si>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</si>
  <si>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</si>
  <si>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</si>
  <si>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</si>
  <si>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</si>
  <si>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</si>
  <si>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</si>
  <si>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</si>
  <si>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</si>
  <si>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</si>
  <si>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</si>
  <si>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</si>
  <si>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</si>
  <si>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</si>
  <si>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</si>
  <si>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</si>
  <si>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</si>
  <si>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</si>
  <si>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</si>
  <si>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</si>
  <si>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</si>
  <si>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</si>
  <si>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</si>
  <si>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</si>
  <si>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</si>
  <si>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</si>
  <si>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</si>
  <si>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</si>
  <si>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</si>
  <si>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</si>
  <si>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</si>
  <si>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</si>
  <si>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</si>
  <si>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</si>
  <si>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</si>
  <si>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</si>
  <si>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</si>
  <si>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</si>
  <si>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</si>
  <si>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</si>
  <si>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</si>
  <si>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</si>
  <si>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</si>
  <si>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</si>
  <si>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</si>
  <si>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</si>
  <si>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</si>
  <si>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</si>
  <si>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</si>
  <si>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</si>
  <si>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</si>
  <si>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</si>
  <si>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</si>
  <si>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</si>
  <si>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</si>
  <si>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</si>
  <si>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</si>
  <si>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</si>
  <si>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</si>
  <si>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</si>
  <si>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</si>
  <si>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</si>
  <si>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</si>
  <si>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</si>
  <si>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</si>
  <si>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</si>
  <si>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</si>
  <si>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</si>
  <si>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</si>
  <si>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</si>
  <si>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</si>
  <si>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</si>
  <si>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</si>
  <si>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</si>
  <si>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</si>
  <si>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</si>
  <si>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</si>
  <si>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</si>
  <si>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</si>
  <si>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</si>
  <si>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</si>
  <si>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</si>
  <si>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</si>
  <si>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</si>
  <si>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</si>
  <si>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</si>
  <si>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</si>
  <si>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</si>
  <si>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</si>
  <si>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</si>
  <si>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</si>
  <si>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</si>
  <si>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</si>
  <si>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</si>
  <si>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</si>
  <si>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</si>
  <si>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</si>
  <si>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</si>
  <si>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</si>
  <si>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</si>
  <si>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</si>
  <si>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</si>
  <si>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</si>
  <si>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</si>
  <si>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</si>
  <si>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</si>
  <si>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</si>
  <si>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</si>
  <si>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</si>
  <si>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</si>
  <si>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</si>
  <si>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</si>
  <si>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</si>
  <si>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</si>
  <si>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</si>
  <si>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</si>
  <si>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</si>
  <si>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</si>
  <si>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</si>
  <si>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</si>
  <si>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</si>
  <si>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</si>
  <si>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</si>
  <si>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</si>
  <si>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</si>
  <si>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</si>
  <si>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</si>
  <si>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</si>
  <si>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</si>
  <si>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</si>
  <si>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</si>
  <si>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</si>
  <si>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</si>
  <si>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</si>
  <si>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</si>
  <si>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</si>
  <si>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</si>
  <si>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</si>
  <si>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</si>
  <si>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</si>
  <si>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</si>
  <si>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</si>
  <si>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</si>
  <si>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</si>
  <si>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</si>
  <si>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</si>
  <si>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</si>
  <si>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</si>
  <si>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</si>
  <si>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</si>
  <si>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</si>
  <si>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</si>
  <si>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</si>
  <si>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</si>
  <si>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</si>
  <si>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</si>
  <si>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</si>
  <si>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</si>
  <si>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</si>
  <si>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</si>
  <si>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</si>
  <si>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</si>
  <si>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</si>
  <si>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</si>
  <si>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</si>
  <si>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</si>
  <si>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</si>
  <si>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</si>
  <si>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</si>
  <si>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</si>
  <si>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</si>
  <si>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</si>
  <si>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</si>
  <si>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</si>
  <si>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</si>
  <si>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</si>
  <si>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</si>
  <si>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</si>
  <si>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</si>
  <si>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</si>
  <si>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</si>
  <si>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</si>
  <si>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</si>
  <si>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</si>
  <si>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</si>
  <si>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</si>
  <si>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</si>
  <si>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</si>
  <si>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</si>
  <si>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</si>
  <si>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</si>
  <si>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</si>
  <si>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</si>
  <si>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</si>
  <si>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</si>
  <si>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</si>
  <si>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</si>
  <si>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</si>
  <si>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</si>
  <si>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</si>
  <si>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</si>
  <si>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</si>
  <si>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</si>
  <si>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</si>
  <si>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</si>
  <si>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</si>
  <si>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</si>
  <si>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</si>
  <si>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</si>
  <si>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</si>
  <si>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</si>
  <si>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</si>
  <si>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</si>
  <si>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</si>
  <si>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</si>
  <si>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</si>
  <si>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</si>
  <si>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</si>
  <si>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</si>
  <si>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</si>
  <si>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</si>
  <si>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</si>
  <si>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</si>
  <si>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</si>
  <si>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</si>
  <si>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</si>
  <si>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</si>
  <si>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</si>
  <si>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</si>
  <si>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</si>
  <si>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</si>
  <si>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</si>
  <si>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</si>
  <si>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</si>
  <si>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</si>
  <si>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</si>
  <si>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</si>
  <si>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</si>
  <si>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</si>
  <si>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</si>
  <si>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</si>
  <si>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</si>
  <si>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</si>
  <si>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</si>
  <si>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</si>
  <si>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</si>
  <si>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</si>
  <si>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</si>
  <si>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</si>
  <si>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</si>
  <si>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</si>
  <si>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</si>
  <si>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</si>
  <si>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</si>
  <si>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</si>
  <si>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</si>
  <si>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</si>
  <si>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</si>
  <si>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</si>
  <si>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</si>
  <si>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</si>
  <si>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</si>
  <si>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</si>
  <si>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</si>
  <si>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</si>
  <si>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</si>
  <si>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</si>
  <si>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</si>
  <si>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</si>
  <si>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</si>
  <si>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</si>
  <si>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</si>
  <si>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</si>
  <si>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</si>
  <si>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</si>
  <si>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</si>
  <si>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</si>
  <si>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</si>
  <si>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</si>
  <si>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</si>
  <si>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</si>
  <si>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</si>
  <si>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</si>
  <si>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</si>
  <si>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</si>
  <si>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</si>
  <si>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</si>
  <si>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</si>
  <si>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</si>
  <si>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</si>
  <si>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</si>
  <si>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</si>
  <si>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</si>
  <si>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</si>
  <si>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</si>
  <si>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</si>
  <si>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</si>
  <si>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</si>
  <si>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</si>
  <si>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</si>
  <si>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</si>
  <si>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</si>
  <si>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</si>
  <si>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</si>
  <si>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</si>
  <si>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</si>
  <si>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</si>
  <si>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</si>
  <si>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</si>
  <si>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</si>
  <si>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</si>
  <si>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</si>
  <si>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</si>
  <si>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</si>
  <si>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</si>
  <si>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</si>
  <si>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</si>
  <si>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</si>
  <si>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</si>
  <si>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</si>
  <si>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</si>
  <si>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</si>
  <si>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</si>
  <si>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</si>
  <si>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</si>
  <si>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</si>
  <si>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</si>
  <si>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</si>
  <si>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</si>
  <si>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</si>
  <si>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</si>
  <si>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</si>
  <si>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</si>
  <si>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</si>
  <si>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</si>
  <si>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</si>
  <si>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</si>
  <si>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</si>
  <si>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</si>
  <si>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</si>
  <si>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</si>
  <si>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</si>
  <si>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</si>
  <si>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</si>
  <si>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</si>
  <si>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</si>
  <si>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</si>
  <si>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</si>
  <si>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</si>
  <si>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</si>
  <si>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</si>
  <si>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</si>
  <si>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</si>
  <si>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</si>
  <si>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</si>
  <si>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</si>
  <si>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</si>
  <si>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</si>
  <si>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</si>
  <si>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</si>
  <si>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</si>
  <si>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</si>
  <si>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</si>
  <si>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</si>
  <si>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</si>
  <si>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</si>
  <si>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</si>
  <si>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</si>
  <si>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</si>
  <si>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</si>
  <si>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</si>
  <si>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</si>
  <si>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</si>
  <si>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</si>
  <si>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</si>
  <si>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</si>
  <si>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</si>
  <si>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</si>
  <si>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</si>
  <si>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</si>
  <si>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</si>
  <si>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</si>
  <si>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</si>
  <si>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</si>
  <si>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</si>
  <si>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</si>
  <si>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</si>
  <si>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</si>
  <si>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</si>
  <si>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</si>
  <si>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</si>
  <si>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</si>
  <si>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</si>
  <si>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</si>
  <si>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</si>
  <si>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</si>
  <si>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</si>
  <si>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</si>
  <si>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</si>
  <si>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</si>
  <si>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</si>
  <si>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</si>
  <si>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</si>
  <si>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</si>
  <si>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</si>
  <si>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</si>
  <si>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</si>
  <si>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</si>
  <si>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</si>
  <si>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</si>
  <si>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</si>
  <si>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</si>
  <si>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</si>
  <si>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</si>
  <si>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</si>
  <si>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</si>
  <si>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</si>
  <si>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</si>
  <si>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</si>
  <si>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</si>
  <si>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</si>
  <si>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</si>
  <si>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</si>
  <si>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</si>
  <si>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</si>
  <si>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</si>
  <si>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</si>
  <si>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</si>
  <si>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</si>
  <si>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</si>
  <si>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</si>
  <si>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</si>
  <si>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</si>
  <si>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</si>
  <si>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</si>
  <si>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</si>
  <si>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</si>
  <si>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</si>
  <si>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</si>
  <si>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</si>
  <si>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</si>
  <si>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</si>
  <si>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</si>
  <si>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</si>
  <si>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</si>
  <si>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</si>
  <si>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</si>
  <si>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</si>
  <si>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</si>
  <si>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</si>
  <si>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</si>
  <si>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</si>
  <si>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</si>
  <si>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</si>
  <si>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</si>
  <si>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</si>
  <si>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</si>
  <si>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</si>
  <si>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</si>
  <si>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</si>
  <si>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</si>
  <si>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</si>
  <si>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</si>
  <si>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</si>
  <si>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</si>
  <si>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</si>
  <si>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</si>
  <si>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</si>
  <si>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</si>
  <si>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</si>
  <si>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</si>
  <si>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</si>
  <si>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</si>
  <si>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</si>
  <si>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</si>
  <si>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</si>
  <si>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</si>
  <si>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</si>
  <si>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</si>
  <si>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</si>
  <si>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</si>
  <si>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</si>
  <si>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</si>
  <si>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</si>
  <si>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</si>
  <si>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</si>
  <si>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</si>
  <si>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</si>
  <si>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</si>
  <si>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</si>
  <si>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</si>
  <si>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</si>
  <si>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</si>
  <si>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</si>
  <si>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</si>
  <si>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</si>
  <si>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</si>
  <si>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</si>
  <si>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</si>
  <si>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</si>
  <si>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</si>
  <si>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</si>
  <si>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</si>
  <si>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</si>
  <si>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</si>
  <si>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</si>
  <si>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</si>
  <si>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</si>
  <si>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</si>
  <si>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</si>
  <si>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</si>
  <si>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</si>
  <si>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</si>
  <si>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</si>
  <si>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</si>
  <si>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</si>
  <si>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</si>
  <si>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</si>
  <si>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</si>
  <si>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</si>
  <si>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</si>
  <si>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</si>
  <si>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</si>
  <si>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</si>
  <si>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</si>
  <si>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</si>
  <si>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</si>
  <si>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</si>
  <si>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</si>
  <si>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</si>
  <si>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</si>
  <si>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</si>
  <si>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</si>
  <si>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</si>
  <si>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</si>
  <si>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</si>
  <si>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</si>
  <si>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</si>
  <si>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</si>
  <si>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</si>
  <si>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</si>
  <si>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</si>
  <si>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</si>
  <si>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</si>
  <si>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</si>
  <si>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</si>
  <si>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</si>
  <si>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</si>
  <si>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</si>
  <si>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</si>
  <si>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</si>
  <si>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</si>
  <si>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</si>
  <si>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</si>
  <si>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</si>
  <si>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</si>
  <si>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</si>
  <si>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</si>
  <si>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</si>
  <si>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</si>
  <si>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</si>
  <si>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</si>
  <si>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</si>
  <si>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</si>
  <si>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</si>
  <si>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</si>
  <si>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</si>
  <si>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</si>
  <si>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</si>
  <si>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</si>
  <si>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</si>
  <si>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</si>
  <si>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</si>
  <si>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</si>
  <si>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</si>
  <si>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</si>
  <si>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</si>
  <si>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</si>
  <si>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</si>
  <si>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</si>
  <si>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</si>
  <si>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</si>
  <si>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</si>
  <si>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</si>
  <si>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</si>
  <si>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</si>
  <si>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</si>
  <si>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</si>
  <si>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</si>
  <si>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</si>
  <si>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</si>
  <si>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</si>
  <si>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</si>
  <si>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</si>
  <si>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</si>
  <si>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</si>
  <si>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</si>
  <si>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</si>
  <si>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</si>
  <si>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</si>
  <si>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</si>
  <si>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</si>
  <si>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</si>
  <si>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</si>
  <si>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</si>
  <si>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</si>
  <si>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</si>
  <si>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</si>
  <si>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</si>
  <si>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</si>
  <si>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</si>
  <si>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</si>
  <si>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</si>
  <si>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</si>
  <si>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</si>
  <si>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</si>
  <si>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</si>
  <si>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</si>
  <si>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</si>
  <si>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</si>
  <si>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</si>
  <si>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</si>
  <si>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</si>
  <si>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</si>
  <si>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</si>
  <si>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</si>
  <si>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</si>
  <si>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</si>
  <si>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</si>
  <si>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</si>
  <si>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</si>
  <si>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</si>
  <si>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</si>
  <si>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</si>
  <si>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</si>
  <si>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</si>
  <si>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</si>
  <si>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</si>
  <si>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</si>
  <si>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</si>
  <si>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</si>
  <si>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</si>
  <si>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</si>
  <si>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</si>
  <si>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</si>
  <si>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</si>
  <si>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</si>
  <si>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</si>
  <si>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</si>
  <si>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</si>
  <si>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</si>
  <si>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</si>
  <si>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</si>
  <si>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</si>
  <si>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</si>
  <si>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</si>
  <si>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</si>
  <si>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</si>
  <si>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</si>
  <si>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</si>
  <si>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</si>
  <si>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</si>
  <si>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</si>
  <si>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</si>
  <si>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</si>
  <si>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</si>
  <si>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</si>
  <si>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</si>
  <si>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</si>
  <si>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</si>
  <si>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</si>
  <si>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</si>
  <si>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</si>
  <si>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</si>
  <si>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</si>
  <si>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</si>
  <si>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</si>
  <si>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</si>
  <si>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</si>
  <si>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</si>
  <si>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</si>
  <si>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</si>
  <si>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</si>
  <si>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</si>
  <si>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</si>
  <si>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</si>
  <si>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</si>
  <si>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</si>
  <si>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</si>
  <si>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</si>
  <si>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</si>
  <si>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</si>
  <si>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</si>
  <si>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</si>
  <si>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</si>
  <si>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</si>
  <si>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</si>
  <si>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</si>
  <si>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</si>
  <si>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</si>
  <si>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</si>
  <si>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</si>
  <si>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</si>
  <si>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</si>
  <si>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</si>
  <si>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</si>
  <si>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</si>
  <si>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</si>
  <si>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</si>
  <si>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</si>
  <si>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</si>
  <si>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</si>
  <si>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</si>
  <si>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</si>
  <si>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</si>
  <si>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</si>
  <si>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</si>
  <si>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</si>
  <si>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</si>
  <si>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</si>
  <si>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</si>
  <si>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</si>
  <si>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</si>
  <si>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</si>
  <si>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</si>
  <si>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</si>
  <si>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</si>
  <si>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</si>
  <si>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</si>
  <si>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</si>
  <si>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</si>
  <si>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</si>
  <si>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</si>
  <si>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</si>
  <si>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</si>
  <si>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</si>
  <si>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</si>
  <si>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</si>
  <si>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</si>
  <si>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</si>
  <si>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</si>
  <si>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</si>
  <si>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</si>
  <si>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</si>
  <si>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</si>
  <si>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</si>
  <si>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</si>
  <si>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</si>
  <si>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</si>
  <si>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</si>
  <si>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</si>
  <si>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</si>
  <si>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</si>
  <si>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</si>
  <si>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</si>
  <si>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</si>
  <si>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</si>
  <si>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</si>
  <si>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</si>
  <si>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</si>
  <si>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</si>
  <si>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</si>
  <si>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</si>
  <si>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</si>
  <si>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</si>
  <si>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</si>
  <si>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</si>
  <si>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</si>
  <si>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</si>
  <si>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</si>
  <si>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</si>
  <si>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</si>
  <si>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</si>
  <si>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</si>
  <si>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</si>
  <si>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</si>
  <si>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</si>
  <si>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</si>
  <si>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</si>
  <si>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</si>
  <si>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</si>
  <si>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</si>
  <si>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</si>
  <si>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</si>
  <si>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</si>
  <si>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</si>
  <si>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</si>
  <si>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</si>
  <si>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</si>
  <si>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</si>
  <si>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</si>
  <si>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</si>
  <si>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</si>
  <si>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</si>
  <si>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</si>
  <si>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</si>
  <si>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</si>
  <si>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</si>
  <si>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</si>
  <si>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</si>
  <si>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</si>
  <si>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</si>
  <si>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</si>
  <si>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</si>
  <si>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</si>
  <si>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</si>
  <si>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</si>
  <si>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</si>
  <si>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</si>
  <si>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</si>
  <si>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</si>
  <si>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</si>
  <si>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</si>
  <si>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</si>
  <si>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</si>
  <si>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</si>
  <si>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</si>
  <si>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</si>
  <si>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</si>
  <si>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</si>
  <si>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</si>
  <si>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</si>
  <si>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</si>
  <si>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</si>
  <si>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</si>
  <si>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</si>
  <si>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</si>
  <si>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</si>
  <si>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</si>
  <si>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</si>
  <si>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</si>
  <si>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</si>
  <si>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</si>
  <si>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</si>
  <si>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</si>
  <si>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</si>
  <si>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</si>
  <si>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</si>
  <si>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</si>
  <si>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</si>
  <si>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</si>
  <si>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</si>
  <si>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</si>
  <si>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</si>
  <si>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</si>
  <si>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</si>
  <si>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</si>
  <si>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</si>
  <si>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</si>
  <si>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</si>
  <si>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</si>
  <si>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</si>
  <si>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</si>
  <si>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</si>
  <si>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</si>
  <si>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</si>
  <si>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</si>
  <si>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</si>
  <si>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</si>
  <si>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</si>
  <si>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</si>
  <si>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</si>
  <si>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</si>
  <si>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</si>
  <si>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</si>
  <si>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</si>
  <si>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</si>
  <si>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</si>
  <si>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</si>
  <si>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</si>
  <si>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</si>
  <si>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</si>
  <si>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</si>
  <si>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</si>
  <si>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</si>
  <si>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</si>
  <si>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</si>
  <si>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</si>
  <si>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</si>
  <si>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</si>
  <si>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</si>
  <si>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</si>
  <si>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</si>
  <si>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</si>
  <si>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</si>
  <si>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</si>
  <si>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</si>
  <si>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</si>
  <si>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</si>
  <si>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</si>
  <si>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</si>
  <si>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</si>
  <si>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</si>
  <si>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</si>
  <si>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</si>
  <si>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</si>
  <si>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</si>
  <si>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</si>
  <si>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</si>
  <si>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</si>
  <si>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</si>
  <si>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</si>
  <si>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</si>
  <si>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</si>
  <si>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</si>
  <si>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</si>
  <si>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</si>
  <si>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</si>
  <si>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</si>
  <si>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</si>
  <si>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</si>
  <si>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</si>
  <si>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</si>
  <si>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</si>
  <si>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</si>
  <si>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</si>
  <si>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</si>
  <si>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</si>
  <si>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</si>
  <si>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</si>
  <si>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</si>
  <si>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</si>
  <si>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</si>
  <si>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</si>
  <si>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</si>
  <si>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</si>
  <si>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</si>
  <si>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</si>
  <si>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</si>
  <si>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</si>
  <si>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</si>
  <si>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</si>
  <si>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</si>
  <si>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</si>
  <si>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</si>
  <si>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</si>
  <si>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</si>
  <si>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</si>
  <si>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</si>
  <si>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</si>
  <si>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</si>
  <si>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</si>
  <si>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</si>
  <si>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</si>
  <si>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</si>
  <si>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</si>
  <si>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</si>
  <si>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</si>
  <si>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</si>
  <si>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</si>
  <si>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</si>
  <si>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</si>
  <si>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</si>
  <si>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</si>
  <si>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</si>
  <si>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</si>
  <si>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</si>
  <si>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</si>
  <si>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</si>
  <si>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</si>
  <si>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</si>
  <si>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</si>
  <si>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</si>
  <si>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</si>
  <si>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</si>
  <si>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</si>
  <si>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</si>
  <si>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</si>
  <si>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</si>
  <si>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</si>
  <si>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</si>
  <si>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</si>
  <si>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</si>
  <si>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</si>
  <si>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</si>
  <si>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</si>
  <si>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</si>
  <si>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</si>
  <si>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</si>
  <si>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</si>
  <si>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</si>
  <si>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</si>
  <si>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</si>
  <si>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</si>
  <si>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</si>
  <si>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</si>
  <si>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</si>
  <si>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</si>
  <si>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</si>
  <si>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</si>
  <si>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</si>
  <si>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</si>
  <si>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</si>
  <si>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</si>
  <si>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</si>
  <si>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</si>
  <si>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</si>
  <si>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</si>
  <si>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</si>
  <si>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</si>
  <si>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</si>
  <si>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</si>
  <si>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</si>
  <si>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</si>
  <si>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</si>
  <si>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</si>
  <si>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</si>
  <si>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</si>
  <si>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</si>
  <si>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</si>
  <si>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</si>
  <si>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</si>
  <si>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</si>
  <si>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</si>
  <si>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</si>
  <si>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</si>
  <si>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</si>
  <si>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</si>
  <si>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</si>
  <si>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</si>
  <si>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</si>
  <si>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</si>
  <si>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</si>
  <si>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</si>
  <si>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</si>
  <si>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</si>
  <si>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</si>
  <si>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</si>
  <si>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</si>
  <si>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</si>
  <si>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</si>
  <si>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</si>
  <si>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</si>
  <si>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</si>
  <si>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</si>
  <si>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</si>
  <si>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</si>
  <si>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</si>
  <si>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</si>
  <si>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</si>
  <si>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</si>
  <si>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</si>
  <si>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</si>
  <si>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</si>
  <si>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</si>
  <si>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</si>
  <si>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</si>
  <si>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</si>
  <si>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</si>
  <si>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</si>
  <si>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</si>
  <si>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</si>
  <si>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</si>
  <si>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</si>
  <si>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</si>
  <si>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</si>
  <si>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</si>
  <si>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</si>
  <si>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</si>
  <si>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</si>
  <si>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</si>
  <si>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</si>
  <si>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</si>
  <si>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</si>
  <si>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</si>
  <si>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</si>
  <si>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</si>
  <si>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</si>
  <si>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</si>
  <si>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</si>
  <si>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</si>
  <si>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</si>
  <si>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</si>
  <si>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</si>
  <si>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</si>
  <si>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</si>
  <si>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</si>
  <si>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</si>
  <si>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</si>
  <si>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</si>
  <si>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</si>
  <si>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</si>
  <si>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</si>
  <si>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</si>
  <si>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</si>
  <si>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</si>
  <si>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</si>
  <si>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</si>
  <si>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</si>
  <si>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</si>
  <si>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</si>
  <si>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</si>
  <si>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</si>
  <si>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</si>
  <si>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</si>
  <si>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</si>
  <si>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</si>
  <si>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</si>
  <si>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</si>
  <si>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</si>
  <si>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</si>
  <si>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</si>
  <si>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</si>
  <si>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</si>
  <si>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</si>
  <si>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</si>
  <si>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</si>
  <si>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</si>
  <si>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</si>
  <si>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</si>
  <si>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</si>
  <si>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</si>
  <si>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</si>
  <si>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</si>
  <si>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</si>
  <si>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</si>
  <si>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</si>
  <si>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</si>
  <si>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</si>
  <si>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</si>
  <si>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</si>
  <si>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</si>
  <si>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</si>
  <si>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</si>
  <si>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</si>
  <si>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</si>
  <si>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</si>
  <si>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</si>
  <si>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</si>
  <si>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</si>
  <si>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</si>
  <si>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</si>
  <si>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</si>
  <si>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</si>
  <si>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</si>
  <si>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</si>
  <si>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</si>
  <si>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</si>
  <si>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</si>
  <si>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</si>
  <si>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</si>
  <si>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</si>
  <si>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</si>
  <si>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</si>
  <si>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</si>
  <si>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</si>
  <si>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</si>
  <si>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</si>
  <si>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</si>
  <si>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</si>
  <si>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</si>
  <si>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</si>
  <si>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</si>
  <si>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</si>
  <si>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</si>
  <si>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</si>
  <si>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</si>
  <si>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</si>
  <si>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</si>
  <si>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</si>
  <si>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</si>
  <si>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</si>
  <si>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</si>
  <si>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</si>
  <si>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</si>
  <si>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</si>
  <si>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</si>
  <si>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</si>
  <si>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</si>
  <si>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</si>
  <si>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</si>
  <si>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</si>
  <si>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</si>
  <si>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</si>
  <si>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</si>
  <si>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</si>
  <si>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</si>
  <si>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</si>
  <si>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</si>
  <si>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</si>
  <si>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</si>
  <si>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</si>
  <si>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</si>
  <si>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</si>
  <si>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</si>
  <si>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</si>
  <si>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</si>
  <si>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</si>
  <si>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</si>
  <si>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</si>
  <si>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</si>
  <si>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</si>
  <si>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</si>
  <si>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</si>
  <si>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</si>
  <si>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</si>
  <si>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</si>
  <si>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</si>
  <si>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</si>
  <si>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</si>
  <si>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</si>
  <si>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</si>
  <si>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</si>
  <si>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</si>
  <si>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</si>
  <si>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</si>
  <si>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</si>
  <si>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</si>
  <si>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</si>
  <si>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</si>
  <si>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</si>
  <si>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</si>
  <si>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</si>
  <si>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</si>
  <si>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</si>
  <si>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</si>
  <si>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</si>
  <si>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</si>
  <si>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</si>
  <si>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</si>
  <si>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</si>
  <si>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</si>
  <si>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</si>
  <si>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</si>
  <si>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</si>
  <si>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</si>
  <si>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</si>
  <si>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</si>
  <si>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</si>
  <si>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</si>
  <si>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</si>
  <si>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</si>
  <si>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</si>
  <si>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</si>
  <si>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</si>
  <si>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</si>
  <si>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</si>
  <si>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</si>
  <si>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</si>
  <si>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</si>
  <si>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</si>
  <si>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</si>
  <si>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</si>
  <si>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</si>
  <si>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</si>
  <si>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</si>
  <si>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</si>
  <si>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</si>
  <si>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</si>
  <si>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</si>
  <si>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</si>
  <si>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</si>
  <si>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</si>
  <si>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</si>
  <si>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</si>
  <si>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</si>
  <si>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</si>
  <si>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</si>
  <si>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</si>
  <si>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</si>
  <si>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</si>
  <si>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</si>
  <si>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</si>
  <si>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</si>
  <si>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</si>
  <si>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</si>
  <si>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</si>
  <si>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</si>
  <si>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</si>
  <si>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</si>
  <si>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</si>
  <si>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</si>
  <si>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</si>
  <si>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</si>
  <si>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</si>
  <si>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</si>
  <si>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</si>
  <si>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</si>
  <si>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</si>
  <si>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</si>
  <si>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</si>
  <si>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</si>
  <si>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</si>
  <si>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</si>
  <si>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</si>
  <si>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</si>
  <si>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</si>
  <si>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</si>
  <si>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</si>
  <si>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</si>
  <si>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</si>
  <si>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</si>
  <si>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</si>
  <si>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</si>
  <si>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</si>
  <si>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</si>
  <si>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</si>
  <si>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</si>
  <si>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</si>
  <si>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</si>
  <si>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</si>
  <si>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</si>
  <si>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</si>
  <si>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</si>
  <si>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</si>
  <si>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</si>
  <si>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</si>
  <si>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</si>
  <si>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</si>
  <si>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</si>
  <si>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</si>
  <si>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</si>
  <si>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</si>
  <si>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</si>
  <si>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</si>
  <si>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</si>
  <si>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</si>
  <si>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</si>
  <si>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</si>
  <si>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</si>
  <si>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</si>
  <si>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</si>
  <si>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</si>
  <si>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</si>
  <si>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</si>
  <si>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</si>
  <si>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</si>
  <si>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</si>
  <si>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</si>
  <si>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</si>
  <si>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</si>
  <si>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</si>
  <si>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</si>
  <si>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</si>
  <si>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</si>
  <si>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</si>
  <si>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</si>
  <si>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</si>
  <si>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</si>
  <si>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</si>
  <si>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</si>
  <si>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</si>
  <si>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</si>
  <si>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</si>
  <si>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</si>
  <si>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</si>
  <si>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</si>
  <si>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</si>
  <si>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</si>
  <si>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</si>
  <si>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</si>
  <si>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</si>
  <si>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</si>
  <si>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</si>
  <si>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</si>
  <si>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</si>
  <si>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</si>
  <si>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</si>
  <si>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</si>
  <si>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</si>
  <si>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</si>
  <si>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</si>
  <si>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</si>
  <si>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</si>
  <si>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</si>
  <si>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</si>
  <si>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</si>
  <si>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</si>
  <si>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</si>
  <si>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</si>
  <si>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</si>
  <si>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</si>
  <si>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</si>
  <si>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</si>
  <si>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</si>
  <si>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</si>
  <si>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</si>
  <si>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</si>
  <si>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</si>
  <si>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</si>
  <si>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</si>
  <si>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</si>
  <si>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</si>
  <si>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</si>
  <si>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</si>
  <si>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</si>
  <si>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</si>
  <si>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</si>
  <si>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</si>
  <si>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</si>
  <si>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</si>
  <si>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</si>
  <si>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</si>
  <si>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</si>
  <si>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</si>
  <si>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</si>
  <si>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</si>
  <si>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</si>
  <si>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</si>
  <si>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</si>
  <si>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</si>
  <si>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</si>
  <si>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</si>
  <si>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</si>
  <si>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</si>
  <si>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</si>
  <si>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</si>
  <si>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</si>
  <si>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</si>
  <si>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</si>
  <si>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</si>
  <si>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</si>
  <si>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</si>
  <si>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</si>
  <si>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</si>
  <si>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</si>
  <si>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</si>
  <si>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</si>
  <si>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</si>
  <si>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</si>
  <si>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</si>
  <si>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</si>
  <si>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</si>
  <si>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</si>
  <si>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</si>
  <si>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</si>
  <si>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</si>
  <si>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</si>
  <si>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</si>
  <si>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</si>
  <si>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</si>
  <si>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</si>
  <si>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</si>
  <si>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</si>
  <si>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</si>
  <si>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</si>
  <si>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</si>
  <si>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</si>
  <si>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</si>
  <si>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</si>
  <si>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</si>
  <si>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</si>
  <si>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</si>
  <si>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</si>
  <si>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</si>
  <si>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</si>
  <si>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</si>
  <si>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</si>
  <si>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</si>
  <si>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</si>
  <si>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</si>
  <si>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</si>
  <si>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</si>
  <si>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</si>
  <si>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</si>
  <si>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</si>
  <si>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</si>
  <si>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</si>
  <si>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</si>
  <si>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</si>
  <si>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</si>
  <si>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</si>
  <si>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</si>
  <si>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</si>
  <si>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</si>
  <si>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</si>
  <si>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</si>
  <si>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</si>
  <si>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</si>
  <si>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</si>
  <si>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</si>
  <si>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</si>
  <si>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</si>
  <si>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</si>
  <si>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</si>
  <si>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</si>
  <si>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</si>
  <si>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</si>
  <si>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</si>
  <si>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</si>
  <si>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</si>
  <si>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</si>
  <si>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</si>
  <si>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</si>
  <si>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</si>
  <si>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</si>
  <si>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</si>
  <si>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</si>
  <si>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</si>
  <si>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</si>
  <si>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</si>
  <si>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</si>
  <si>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</si>
  <si>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</si>
  <si>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</si>
  <si>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</si>
  <si>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</si>
  <si>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</si>
  <si>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</si>
  <si>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</si>
  <si>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</si>
  <si>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</si>
  <si>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</si>
  <si>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</si>
  <si>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</si>
  <si>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</si>
  <si>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</si>
  <si>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</si>
  <si>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</si>
  <si>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</si>
  <si>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</si>
  <si>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</si>
  <si>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</si>
  <si>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</si>
  <si>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</si>
  <si>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</si>
  <si>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</si>
  <si>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</si>
  <si>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</si>
  <si>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</si>
  <si>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</si>
  <si>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</si>
  <si>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</si>
  <si>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</si>
  <si>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</si>
  <si>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</si>
  <si>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</si>
  <si>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</si>
  <si>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</si>
  <si>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</si>
  <si>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</si>
  <si>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</si>
  <si>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</si>
  <si>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</si>
  <si>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</si>
  <si>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</si>
  <si>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</si>
  <si>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</si>
  <si>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</si>
  <si>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</si>
  <si>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</si>
  <si>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</si>
  <si>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</si>
  <si>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</si>
  <si>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</si>
  <si>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</si>
  <si>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</si>
  <si>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</si>
  <si>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</si>
  <si>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</si>
  <si>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</si>
  <si>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</si>
  <si>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</si>
  <si>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</si>
  <si>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</si>
  <si>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</si>
  <si>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</si>
  <si>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</si>
  <si>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</si>
  <si>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</si>
  <si>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</si>
  <si>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</si>
  <si>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</si>
  <si>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</si>
  <si>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</si>
  <si>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</si>
  <si>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</si>
  <si>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</si>
  <si>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</si>
  <si>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</si>
  <si>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</si>
  <si>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</si>
  <si>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</si>
  <si>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</si>
  <si>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</si>
  <si>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</si>
  <si>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</si>
  <si>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</si>
  <si>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</si>
  <si>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</si>
  <si>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</si>
  <si>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</si>
  <si>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</si>
  <si>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</si>
  <si>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</si>
  <si>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</si>
  <si>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</si>
  <si>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</si>
  <si>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</si>
  <si>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</si>
  <si>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</si>
  <si>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</si>
  <si>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</si>
  <si>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</si>
  <si>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</si>
  <si>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</si>
  <si>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</si>
  <si>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</si>
  <si>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</si>
  <si>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</si>
  <si>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</si>
  <si>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</si>
  <si>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</si>
  <si>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</si>
  <si>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</si>
  <si>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</si>
  <si>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</si>
  <si>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</si>
  <si>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</si>
  <si>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</si>
  <si>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</si>
  <si>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</si>
  <si>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</si>
  <si>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</si>
  <si>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</si>
  <si>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</si>
  <si>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</si>
  <si>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</si>
  <si>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</si>
  <si>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</si>
  <si>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</si>
  <si>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</si>
  <si>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</si>
  <si>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</si>
  <si>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</si>
  <si>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</si>
  <si>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</si>
  <si>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</si>
  <si>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</si>
  <si>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</si>
  <si>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</si>
  <si>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</si>
  <si>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</si>
  <si>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</si>
  <si>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</si>
  <si>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</si>
  <si>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</si>
  <si>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</si>
  <si>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</si>
  <si>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</si>
  <si>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</si>
  <si>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</si>
  <si>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</si>
  <si>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</si>
  <si>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</si>
  <si>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</si>
  <si>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</si>
  <si>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</si>
  <si>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</si>
  <si>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</si>
  <si>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</si>
  <si>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</si>
  <si>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</si>
  <si>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</si>
  <si>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</si>
  <si>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</si>
  <si>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</si>
  <si>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</si>
  <si>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</si>
  <si>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</si>
  <si>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</si>
  <si>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</si>
  <si>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</si>
  <si>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</si>
  <si>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</si>
  <si>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</si>
  <si>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</si>
  <si>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</si>
  <si>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</si>
  <si>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</si>
  <si>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</si>
  <si>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</si>
  <si>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</si>
  <si>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</si>
  <si>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</si>
  <si>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</si>
  <si>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</si>
  <si>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</si>
  <si>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</si>
  <si>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</si>
  <si>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</si>
  <si>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</si>
  <si>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</si>
  <si>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</si>
  <si>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</si>
  <si>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</si>
  <si>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</si>
  <si>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</si>
  <si>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</si>
  <si>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</si>
  <si>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</si>
  <si>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</si>
  <si>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</si>
  <si>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</si>
  <si>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</si>
  <si>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</si>
  <si>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</si>
  <si>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</si>
  <si>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</si>
  <si>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</si>
  <si>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</si>
  <si>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</si>
  <si>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</si>
  <si>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</si>
  <si>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</si>
  <si>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</si>
  <si>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</si>
  <si>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</si>
  <si>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</si>
  <si>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</si>
  <si>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</si>
  <si>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</si>
  <si>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</si>
  <si>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</si>
  <si>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</si>
  <si>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</si>
  <si>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</si>
  <si>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</si>
  <si>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</si>
  <si>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</si>
  <si>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</si>
  <si>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</si>
  <si>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</si>
  <si>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</si>
  <si>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</si>
  <si>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</si>
  <si>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</si>
  <si>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</si>
  <si>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</si>
  <si>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</si>
  <si>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</si>
  <si>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</si>
  <si>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</si>
  <si>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</si>
  <si>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</si>
  <si>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</si>
  <si>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</si>
  <si>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</si>
  <si>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</si>
  <si>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</si>
  <si>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</si>
  <si>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</si>
  <si>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</si>
  <si>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</si>
  <si>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</si>
  <si>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</si>
  <si>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</si>
  <si>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</si>
  <si>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</si>
  <si>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</si>
  <si>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</si>
  <si>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</si>
  <si>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</si>
  <si>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</si>
  <si>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</si>
  <si>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</si>
  <si>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</si>
  <si>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</si>
  <si>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</si>
  <si>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</si>
  <si>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</si>
  <si>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</si>
  <si>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</si>
  <si>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</si>
  <si>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</si>
  <si>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</si>
  <si>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</si>
  <si>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</si>
  <si>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</si>
  <si>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</si>
  <si>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</si>
  <si>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</si>
  <si>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</si>
  <si>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</si>
  <si>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</si>
  <si>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</si>
  <si>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</si>
  <si>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</si>
  <si>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</si>
  <si>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</si>
  <si>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</si>
  <si>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</si>
  <si>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</si>
  <si>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</si>
  <si>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</si>
  <si>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</si>
  <si>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</si>
  <si>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</si>
  <si>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</si>
  <si>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</si>
  <si>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</si>
  <si>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</si>
  <si>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</si>
  <si>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</si>
  <si>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</si>
  <si>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</si>
  <si>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</si>
  <si>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</si>
  <si>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</si>
  <si>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</si>
  <si>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</si>
  <si>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</si>
  <si>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</si>
  <si>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</si>
  <si>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</si>
  <si>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</si>
  <si>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</si>
  <si>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</si>
  <si>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</si>
  <si>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</si>
  <si>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</si>
  <si>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</si>
  <si>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</si>
  <si>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</si>
  <si>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</si>
  <si>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</si>
  <si>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</si>
  <si>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</si>
  <si>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</si>
  <si>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</si>
  <si>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</si>
  <si>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</si>
  <si>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</si>
  <si>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</si>
  <si>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</si>
  <si>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</si>
  <si>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</si>
  <si>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</si>
  <si>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</si>
  <si>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</si>
  <si>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</si>
  <si>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</si>
  <si>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</si>
  <si>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</si>
  <si>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</si>
  <si>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</si>
  <si>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</si>
  <si>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</si>
  <si>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</si>
  <si>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</si>
  <si>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</si>
  <si>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</si>
  <si>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</si>
  <si>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</si>
  <si>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</si>
  <si>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</si>
  <si>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</si>
  <si>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</si>
  <si>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</si>
  <si>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</si>
  <si>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</si>
  <si>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</si>
  <si>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</si>
  <si>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</si>
  <si>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</si>
  <si>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</si>
  <si>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</si>
  <si>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</si>
  <si>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</si>
  <si>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</si>
  <si>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</si>
  <si>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</si>
  <si>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</si>
  <si>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</si>
  <si>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</si>
  <si>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</si>
  <si>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</si>
  <si>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</si>
  <si>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</si>
  <si>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</si>
  <si>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</si>
  <si>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</si>
  <si>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</si>
  <si>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</si>
  <si>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</si>
  <si>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</si>
  <si>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</si>
  <si>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</si>
  <si>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</si>
  <si>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</si>
  <si>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</si>
  <si>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</si>
  <si>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</si>
  <si>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</si>
  <si>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</si>
  <si>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</si>
  <si>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</si>
  <si>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</si>
  <si>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</si>
  <si>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</si>
  <si>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</si>
  <si>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</si>
  <si>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</si>
  <si>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</si>
  <si>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</si>
  <si>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</si>
  <si>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</si>
  <si>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</si>
  <si>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</si>
  <si>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</si>
  <si>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</si>
  <si>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</si>
  <si>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</si>
  <si>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</si>
  <si>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</si>
  <si>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</si>
  <si>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</si>
  <si>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</si>
  <si>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</si>
  <si>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</si>
  <si>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</si>
  <si>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</si>
  <si>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</si>
  <si>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</si>
  <si>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</si>
  <si>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</si>
  <si>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</si>
  <si>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</si>
  <si>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</si>
  <si>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</si>
  <si>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</si>
  <si>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</si>
  <si>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</si>
  <si>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</si>
  <si>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</si>
  <si>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</si>
  <si>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</si>
  <si>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</si>
  <si>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</si>
  <si>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</si>
  <si>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</si>
  <si>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</si>
  <si>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</si>
  <si>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</si>
  <si>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</si>
  <si>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</si>
  <si>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</si>
  <si>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</si>
  <si>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</si>
  <si>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</si>
  <si>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</si>
  <si>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</si>
  <si>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</si>
  <si>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</si>
  <si>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</si>
  <si>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</si>
  <si>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</si>
  <si>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</si>
  <si>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</si>
  <si>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</si>
  <si>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</si>
  <si>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</si>
  <si>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</si>
  <si>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</si>
  <si>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</si>
  <si>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</si>
  <si>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</si>
  <si>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</si>
  <si>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</si>
  <si>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</si>
  <si>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</si>
  <si>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</si>
  <si>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</si>
  <si>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</si>
  <si>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</si>
  <si>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</si>
  <si>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</si>
  <si>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</si>
  <si>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</si>
  <si>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</si>
  <si>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</si>
  <si>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</si>
  <si>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</si>
  <si>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</si>
  <si>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</si>
  <si>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</si>
  <si>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</si>
  <si>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</si>
  <si>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</si>
  <si>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</si>
  <si>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</si>
  <si>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</si>
  <si>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</si>
  <si>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</si>
  <si>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</si>
  <si>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</si>
  <si>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</si>
  <si>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</si>
  <si>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</si>
  <si>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</si>
  <si>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</si>
  <si>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</si>
  <si>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</si>
  <si>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</si>
  <si>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</si>
  <si>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</si>
  <si>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</si>
  <si>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</si>
  <si>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</si>
  <si>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</si>
  <si>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</si>
  <si>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</si>
  <si>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</si>
  <si>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</si>
  <si>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</si>
  <si>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</si>
  <si>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</si>
  <si>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</si>
  <si>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</si>
  <si>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</si>
  <si>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</si>
  <si>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</si>
  <si>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</si>
  <si>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</si>
  <si>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</si>
  <si>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</si>
  <si>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</si>
  <si>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</si>
  <si>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</si>
  <si>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</si>
  <si>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</si>
  <si>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</si>
  <si>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</si>
  <si>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</si>
  <si>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</si>
  <si>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</si>
  <si>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</si>
  <si>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</si>
  <si>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</si>
  <si>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</si>
  <si>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</si>
  <si>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</si>
  <si>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</si>
  <si>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</si>
  <si>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</si>
  <si>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</si>
  <si>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</si>
  <si>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</si>
  <si>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</si>
  <si>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</si>
  <si>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</si>
  <si>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</si>
  <si>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</si>
  <si>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</si>
  <si>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</si>
  <si>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</si>
  <si>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</si>
  <si>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</si>
  <si>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</si>
  <si>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</si>
  <si>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</si>
  <si>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</si>
  <si>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</si>
  <si>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</si>
  <si>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</si>
  <si>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</si>
  <si>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</si>
  <si>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</si>
  <si>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</si>
  <si>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</si>
  <si>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</si>
  <si>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</si>
  <si>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</si>
  <si>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</si>
  <si>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</si>
  <si>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</si>
  <si>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</si>
  <si>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</si>
  <si>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</si>
  <si>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</si>
  <si>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</si>
  <si>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</si>
  <si>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</si>
  <si>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</si>
  <si>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</si>
  <si>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</si>
  <si>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</si>
  <si>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</si>
  <si>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</si>
  <si>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</si>
  <si>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</si>
  <si>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</si>
  <si>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</si>
  <si>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</si>
  <si>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</si>
  <si>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</si>
  <si>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</si>
  <si>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</si>
  <si>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</si>
  <si>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</si>
  <si>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</si>
  <si>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</si>
  <si>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</si>
  <si>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</si>
  <si>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</si>
  <si>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</si>
  <si>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</si>
  <si>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</si>
  <si>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</si>
  <si>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</si>
  <si>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</si>
  <si>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</si>
  <si>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</si>
  <si>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</si>
  <si>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</si>
  <si>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</si>
  <si>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</si>
  <si>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</si>
  <si>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</si>
  <si>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</si>
  <si>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</si>
  <si>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</si>
  <si>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</si>
  <si>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</si>
  <si>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</si>
  <si>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</si>
  <si>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</si>
  <si>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</si>
  <si>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</si>
  <si>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</si>
  <si>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</si>
  <si>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</si>
  <si>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</si>
  <si>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</si>
  <si>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</si>
  <si>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</si>
  <si>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</si>
  <si>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</si>
  <si>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</si>
  <si>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</si>
  <si>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</si>
  <si>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</si>
  <si>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</si>
  <si>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</si>
  <si>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</si>
  <si>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</si>
  <si>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</si>
  <si>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</si>
  <si>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</si>
  <si>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</si>
  <si>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</si>
  <si>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</si>
  <si>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</si>
  <si>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</si>
  <si>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</si>
  <si>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</si>
  <si>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</si>
  <si>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</si>
  <si>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</si>
  <si>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</si>
  <si>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</si>
  <si>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</si>
  <si>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</si>
  <si>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</si>
  <si>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</si>
  <si>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</si>
  <si>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</si>
  <si>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</si>
  <si>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</si>
  <si>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</si>
  <si>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</si>
  <si>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</si>
  <si>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</si>
  <si>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</si>
  <si>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</si>
  <si>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</si>
  <si>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</si>
  <si>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</si>
  <si>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</si>
  <si>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</si>
  <si>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</si>
  <si>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</si>
  <si>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</si>
  <si>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</si>
  <si>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</si>
  <si>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</si>
  <si>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</si>
  <si>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</si>
  <si>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</si>
  <si>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</si>
  <si>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</si>
  <si>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</si>
  <si>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</si>
  <si>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</si>
  <si>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</si>
  <si>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</si>
  <si>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</si>
  <si>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</si>
  <si>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</si>
  <si>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</si>
  <si>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</si>
  <si>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</si>
  <si>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</si>
  <si>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</si>
  <si>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</si>
  <si>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</si>
  <si>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</si>
  <si>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</si>
  <si>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</si>
  <si>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</si>
  <si>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</si>
  <si>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</si>
  <si>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</si>
  <si>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</si>
  <si>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</si>
  <si>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</si>
  <si>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</si>
  <si>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</si>
  <si>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</si>
  <si>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</si>
  <si>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</si>
  <si>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</si>
  <si>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</si>
  <si>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</si>
  <si>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</si>
  <si>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</si>
  <si>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</si>
  <si>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</si>
  <si>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</si>
  <si>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</si>
  <si>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</si>
  <si>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</si>
  <si>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</si>
  <si>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</si>
  <si>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</si>
  <si>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</si>
  <si>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</si>
  <si>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</si>
  <si>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</si>
  <si>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</si>
  <si>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</si>
  <si>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</si>
  <si>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</si>
  <si>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</si>
  <si>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</si>
  <si>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</si>
  <si>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</si>
  <si>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</si>
  <si>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</si>
  <si>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</si>
  <si>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</si>
  <si>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</si>
  <si>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</si>
  <si>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</si>
  <si>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</si>
  <si>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</si>
  <si>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</si>
  <si>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</si>
  <si>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</si>
  <si>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</si>
  <si>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</si>
  <si>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</si>
  <si>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</si>
  <si>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</si>
  <si>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</si>
  <si>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</si>
  <si>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</si>
  <si>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</si>
  <si>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</si>
  <si>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</si>
  <si>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</si>
  <si>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</si>
  <si>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</si>
  <si>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</si>
  <si>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</si>
  <si>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</si>
  <si>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</si>
  <si>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</si>
  <si>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</si>
  <si>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</si>
  <si>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</si>
  <si>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</si>
  <si>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</si>
  <si>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</si>
  <si>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</si>
  <si>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</si>
  <si>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</si>
  <si>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</si>
  <si>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</si>
  <si>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</si>
  <si>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</si>
  <si>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</si>
  <si>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</si>
  <si>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</si>
  <si>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</si>
  <si>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</si>
  <si>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</si>
  <si>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</si>
  <si>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</si>
  <si>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</si>
  <si>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</si>
  <si>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</si>
  <si>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</si>
  <si>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</si>
  <si>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</si>
  <si>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</si>
  <si>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</si>
  <si>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</si>
  <si>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</si>
  <si>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</si>
  <si>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</si>
  <si>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</si>
  <si>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</si>
  <si>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</si>
  <si>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</si>
  <si>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</si>
  <si>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</si>
  <si>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</si>
  <si>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</si>
  <si>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</si>
  <si>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</si>
  <si>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</si>
  <si>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</si>
  <si>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</si>
  <si>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</si>
  <si>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</si>
  <si>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</si>
  <si>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</si>
  <si>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</si>
  <si>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</si>
  <si>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</si>
  <si>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</si>
  <si>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</si>
  <si>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</si>
  <si>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</si>
  <si>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</si>
  <si>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</si>
  <si>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</si>
  <si>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</si>
  <si>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</si>
  <si>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</si>
  <si>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</si>
  <si>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</si>
  <si>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</si>
  <si>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</si>
  <si>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</si>
  <si>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</si>
  <si>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</si>
  <si>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</si>
  <si>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</si>
  <si>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</si>
  <si>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</si>
  <si>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</si>
  <si>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</si>
  <si>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</si>
  <si>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</si>
  <si>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</si>
  <si>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</si>
  <si>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</si>
  <si>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</si>
  <si>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</si>
  <si>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</si>
  <si>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</si>
  <si>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</si>
  <si>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</si>
  <si>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</si>
  <si>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</si>
  <si>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</si>
  <si>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</si>
  <si>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</si>
  <si>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</si>
  <si>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</si>
  <si>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</si>
  <si>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</si>
  <si>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</si>
  <si>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</si>
  <si>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</si>
  <si>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</si>
  <si>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</si>
  <si>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</si>
  <si>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</si>
  <si>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</si>
  <si>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</si>
  <si>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</si>
  <si>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</si>
  <si>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</si>
  <si>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</si>
  <si>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</si>
  <si>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</si>
  <si>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</si>
  <si>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</si>
  <si>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</si>
  <si>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</si>
  <si>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</si>
  <si>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</si>
  <si>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</si>
  <si>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</si>
  <si>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</si>
  <si>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</si>
  <si>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</si>
  <si>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</si>
  <si>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</si>
  <si>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</si>
  <si>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</si>
  <si>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</si>
  <si>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</si>
  <si>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</si>
  <si>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</si>
  <si>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</si>
  <si>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</si>
  <si>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</si>
  <si>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</si>
  <si>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</si>
  <si>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</si>
  <si>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</si>
  <si>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</si>
  <si>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</si>
  <si>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</si>
  <si>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</si>
  <si>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</si>
  <si>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</si>
  <si>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</si>
  <si>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</si>
  <si>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</si>
  <si>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</si>
  <si>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</si>
  <si>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</si>
  <si>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</si>
  <si>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</si>
  <si>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</si>
  <si>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</si>
  <si>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</si>
  <si>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</si>
  <si>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</si>
  <si>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</si>
  <si>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</si>
  <si>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</si>
  <si>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</si>
  <si>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</si>
  <si>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</si>
  <si>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</si>
  <si>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</si>
  <si>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</si>
  <si>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</si>
  <si>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</si>
  <si>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</si>
  <si>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</si>
  <si>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</si>
  <si>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</si>
  <si>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</si>
  <si>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</si>
  <si>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</si>
  <si>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</si>
  <si>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</si>
  <si>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</si>
  <si>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</si>
  <si>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</si>
  <si>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</si>
  <si>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</si>
  <si>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</si>
  <si>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</si>
  <si>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</si>
  <si>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</si>
  <si>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</si>
  <si>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</si>
  <si>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</si>
  <si>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</si>
  <si>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</si>
  <si>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</si>
  <si>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</si>
  <si>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</si>
  <si>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</si>
  <si>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</si>
  <si>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</si>
  <si>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</si>
  <si>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</si>
  <si>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</si>
  <si>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</si>
  <si>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</si>
  <si>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</si>
  <si>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</si>
  <si>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</si>
  <si>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</si>
  <si>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</si>
  <si>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</si>
  <si>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</si>
  <si>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</si>
  <si>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</si>
  <si>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</si>
  <si>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</si>
  <si>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</si>
  <si>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</si>
  <si>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</si>
  <si>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</si>
  <si>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</si>
  <si>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</si>
  <si>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</si>
  <si>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</si>
  <si>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</si>
  <si>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</si>
  <si>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</si>
  <si>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</si>
  <si>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</si>
  <si>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</si>
  <si>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</si>
  <si>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</si>
  <si>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</si>
  <si>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</si>
  <si>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</si>
  <si>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</si>
  <si>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</si>
  <si>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</si>
  <si>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</si>
  <si>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</si>
  <si>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</si>
  <si>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</si>
  <si>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</si>
  <si>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</si>
  <si>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</si>
  <si>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</si>
  <si>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</si>
  <si>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</si>
  <si>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</si>
  <si>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</si>
  <si>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</si>
  <si>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</si>
  <si>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</si>
  <si>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</si>
  <si>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</si>
  <si>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</si>
  <si>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</si>
  <si>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</si>
  <si>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</si>
  <si>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</si>
  <si>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</si>
  <si>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</si>
  <si>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</si>
  <si>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</si>
  <si>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</si>
  <si>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</si>
  <si>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</si>
  <si>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</si>
  <si>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</si>
  <si>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</si>
  <si>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</si>
  <si>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</si>
  <si>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</si>
  <si>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</si>
  <si>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</si>
  <si>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</si>
  <si>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</si>
  <si>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</si>
  <si>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</si>
  <si>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</si>
  <si>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</si>
  <si>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</si>
  <si>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</si>
  <si>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</si>
  <si>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</si>
  <si>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</si>
  <si>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</si>
  <si>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</si>
  <si>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</si>
  <si>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</si>
  <si>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</si>
  <si>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</si>
  <si>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</si>
  <si>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</si>
  <si>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</si>
  <si>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</si>
  <si>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</si>
  <si>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</si>
  <si>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</si>
  <si>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</si>
  <si>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</si>
  <si>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</si>
  <si>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</si>
  <si>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</si>
  <si>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</si>
  <si>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</si>
  <si>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</si>
  <si>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</si>
  <si>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</si>
  <si>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</si>
  <si>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</si>
  <si>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</si>
  <si>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</si>
  <si>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</si>
  <si>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</si>
  <si>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</si>
  <si>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</si>
  <si>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</si>
  <si>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</si>
  <si>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</si>
  <si>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</si>
  <si>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</si>
  <si>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</si>
  <si>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</si>
  <si>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</si>
  <si>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</si>
  <si>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</si>
  <si>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</si>
  <si>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</si>
  <si>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</si>
  <si>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</si>
  <si>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</si>
  <si>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</si>
  <si>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</si>
  <si>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</si>
  <si>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</si>
  <si>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</si>
  <si>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</si>
  <si>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</si>
  <si>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</si>
  <si>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</si>
  <si>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</si>
  <si>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</si>
  <si>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</si>
  <si>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</si>
  <si>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</si>
  <si>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</si>
  <si>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</si>
  <si>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</si>
  <si>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</si>
  <si>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</si>
  <si>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</si>
  <si>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</si>
  <si>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</si>
  <si>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</si>
  <si>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</si>
  <si>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</si>
  <si>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</si>
  <si>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</si>
  <si>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</si>
  <si>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</si>
  <si>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</si>
  <si>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</si>
  <si>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</si>
  <si>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</si>
  <si>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</si>
  <si>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</si>
  <si>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</si>
  <si>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</si>
  <si>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</si>
  <si>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</si>
  <si>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</si>
  <si>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</si>
  <si>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</si>
  <si>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</si>
  <si>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</si>
  <si>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</si>
  <si>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</si>
  <si>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</si>
  <si>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</si>
  <si>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</si>
  <si>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</si>
  <si>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</si>
  <si>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</si>
  <si>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</si>
  <si>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</si>
  <si>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</si>
  <si>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</si>
  <si>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</si>
  <si>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</si>
  <si>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</si>
  <si>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</si>
  <si>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</si>
  <si>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</si>
  <si>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</si>
  <si>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</si>
  <si>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</si>
  <si>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</si>
  <si>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</si>
  <si>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</si>
  <si>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</si>
  <si>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</si>
  <si>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</si>
  <si>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</si>
  <si>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</si>
  <si>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</si>
  <si>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</si>
  <si>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</si>
  <si>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</si>
  <si>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</si>
  <si>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</si>
  <si>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</si>
  <si>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</si>
  <si>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</si>
  <si>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</si>
  <si>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</si>
  <si>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</si>
  <si>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</si>
  <si>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</si>
  <si>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</si>
  <si>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</si>
  <si>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</si>
  <si>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</si>
  <si>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</si>
  <si>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</si>
  <si>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</si>
  <si>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</si>
  <si>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</si>
  <si>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</si>
  <si>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</si>
  <si>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</si>
  <si>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</si>
  <si>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</si>
  <si>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</si>
  <si>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</si>
  <si>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</si>
  <si>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</si>
  <si>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</si>
  <si>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</si>
  <si>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</si>
  <si>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</si>
  <si>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</si>
  <si>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</si>
  <si>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</si>
  <si>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</si>
  <si>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</si>
  <si>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</si>
  <si>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</si>
  <si>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</si>
  <si>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</si>
  <si>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</si>
  <si>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</si>
  <si>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</si>
  <si>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</si>
  <si>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</si>
  <si>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</si>
  <si>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</si>
  <si>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</si>
  <si>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</si>
  <si>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</si>
  <si>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</si>
  <si>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</si>
  <si>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</si>
  <si>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</si>
  <si>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</si>
  <si>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</si>
  <si>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</si>
  <si>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</si>
  <si>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</si>
  <si>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</si>
  <si>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</si>
  <si>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</si>
  <si>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</si>
  <si>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</si>
  <si>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</si>
  <si>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</si>
  <si>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</si>
  <si>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</si>
  <si>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</si>
  <si>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</si>
  <si>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</si>
  <si>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</si>
  <si>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</si>
  <si>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</si>
  <si>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</si>
  <si>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</si>
  <si>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</si>
  <si>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</si>
  <si>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</si>
  <si>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</si>
  <si>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</si>
  <si>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</si>
  <si>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</si>
  <si>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</si>
  <si>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</si>
  <si>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</si>
  <si>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</si>
  <si>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</si>
  <si>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</si>
  <si>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</si>
  <si>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</si>
  <si>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</si>
  <si>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</si>
  <si>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</si>
  <si>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</si>
  <si>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</si>
  <si>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</si>
  <si>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</si>
  <si>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</si>
  <si>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</si>
  <si>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</si>
  <si>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</si>
  <si>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</si>
  <si>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</si>
  <si>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</si>
  <si>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</si>
  <si>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</si>
  <si>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</si>
  <si>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</si>
  <si>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</si>
  <si>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</si>
  <si>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</si>
  <si>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</si>
  <si>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</si>
  <si>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</si>
  <si>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</si>
  <si>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</si>
  <si>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</si>
  <si>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</si>
  <si>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</si>
  <si>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</si>
  <si>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</si>
  <si>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</si>
  <si>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</si>
  <si>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</si>
  <si>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</si>
  <si>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</si>
  <si>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</si>
  <si>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</si>
  <si>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</si>
  <si>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</si>
  <si>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</si>
  <si>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</si>
  <si>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</si>
  <si>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</si>
  <si>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</si>
  <si>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</si>
  <si>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</si>
  <si>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</si>
  <si>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</si>
  <si>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</si>
  <si>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</si>
  <si>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</si>
  <si>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</si>
  <si>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</si>
  <si>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</si>
  <si>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</si>
  <si>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</si>
  <si>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</si>
  <si>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</si>
  <si>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</si>
  <si>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</si>
  <si>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</si>
  <si>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</si>
  <si>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</si>
  <si>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</si>
  <si>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</si>
  <si>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</si>
  <si>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</si>
  <si>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</si>
  <si>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</si>
  <si>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</si>
  <si>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</si>
  <si>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</si>
  <si>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</si>
  <si>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</si>
  <si>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</si>
  <si>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</si>
  <si>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</si>
  <si>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</si>
  <si>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</si>
  <si>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</si>
  <si>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</si>
  <si>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</si>
  <si>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</si>
  <si>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</si>
  <si>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</si>
  <si>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</si>
  <si>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</si>
  <si>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</si>
  <si>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</si>
  <si>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</si>
  <si>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</si>
  <si>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</si>
  <si>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</si>
  <si>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</si>
  <si>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</si>
  <si>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</si>
  <si>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</si>
  <si>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</si>
  <si>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</si>
  <si>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</si>
  <si>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</si>
  <si>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</si>
  <si>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</si>
  <si>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</si>
  <si>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</si>
  <si>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</si>
  <si>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</si>
  <si>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</si>
  <si>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</si>
  <si>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</si>
  <si>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</si>
  <si>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</si>
  <si>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</si>
  <si>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</si>
  <si>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</si>
  <si>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</si>
  <si>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</si>
  <si>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</si>
  <si>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</si>
  <si>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</si>
  <si>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</si>
  <si>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</si>
  <si>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</si>
  <si>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</si>
  <si>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</si>
  <si>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</si>
  <si>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</si>
  <si>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</si>
  <si>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</si>
  <si>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</si>
  <si>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</si>
  <si>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</si>
  <si>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</si>
  <si>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</si>
  <si>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</si>
  <si>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</si>
  <si>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</si>
  <si>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</si>
  <si>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</si>
  <si>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</si>
  <si>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</si>
  <si>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</si>
  <si>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</si>
  <si>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</si>
  <si>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</si>
  <si>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</si>
  <si>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</si>
  <si>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</si>
  <si>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</si>
  <si>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</si>
  <si>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</si>
  <si>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</si>
  <si>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</si>
  <si>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</si>
  <si>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</si>
  <si>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</si>
  <si>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</si>
  <si>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</si>
  <si>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</si>
  <si>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</si>
  <si>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</si>
  <si>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</si>
  <si>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</si>
  <si>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</si>
  <si>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</si>
  <si>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</si>
  <si>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</si>
  <si>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</si>
  <si>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</si>
  <si>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</si>
  <si>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</si>
  <si>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</si>
  <si>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</si>
  <si>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</si>
  <si>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</si>
  <si>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</si>
  <si>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</si>
  <si>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</si>
  <si>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</si>
  <si>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</si>
  <si>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</si>
  <si>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</si>
  <si>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</si>
  <si>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</si>
  <si>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</si>
  <si>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</si>
  <si>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</si>
  <si>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</si>
  <si>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</si>
  <si>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</si>
  <si>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</si>
  <si>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</si>
  <si>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</si>
  <si>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</si>
  <si>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</si>
  <si>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</si>
  <si>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</si>
  <si>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</si>
  <si>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</si>
  <si>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</si>
  <si>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</si>
  <si>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</si>
  <si>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</si>
  <si>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</si>
  <si>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</si>
  <si>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</si>
  <si>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</si>
  <si>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</si>
  <si>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</si>
  <si>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</si>
  <si>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</si>
  <si>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</si>
  <si>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</si>
  <si>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</si>
  <si>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</si>
  <si>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</si>
  <si>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</si>
  <si>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</si>
  <si>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</si>
  <si>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</si>
  <si>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</si>
  <si>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</si>
  <si>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</si>
  <si>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</si>
  <si>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</si>
  <si>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</si>
  <si>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</si>
  <si>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</si>
  <si>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</si>
  <si>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</si>
  <si>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</si>
  <si>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</si>
  <si>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</si>
  <si>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</si>
  <si>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</si>
  <si>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</si>
  <si>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</si>
  <si>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</si>
  <si>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</si>
  <si>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</si>
  <si>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</si>
  <si>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</si>
  <si>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</si>
  <si>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</si>
  <si>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</si>
  <si>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</si>
  <si>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</si>
  <si>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</si>
  <si>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</si>
  <si>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</si>
  <si>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</si>
  <si>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</si>
  <si>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</si>
  <si>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</si>
  <si>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</si>
  <si>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</si>
  <si>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</si>
  <si>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</si>
  <si>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</si>
  <si>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</si>
  <si>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</si>
  <si>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</si>
  <si>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</si>
  <si>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</si>
  <si>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</si>
  <si>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</si>
  <si>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</si>
  <si>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</si>
  <si>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</si>
  <si>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</si>
  <si>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</si>
  <si>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</si>
  <si>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</si>
  <si>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</si>
  <si>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</si>
  <si>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</si>
  <si>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</si>
  <si>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</si>
  <si>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</si>
  <si>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</si>
  <si>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</si>
  <si>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</si>
  <si>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</si>
  <si>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</si>
  <si>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</si>
  <si>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</si>
  <si>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</si>
  <si>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</si>
  <si>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</si>
  <si>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</si>
  <si>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</si>
  <si>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</si>
  <si>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</si>
  <si>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</si>
  <si>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</si>
  <si>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</si>
  <si>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</si>
  <si>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</si>
  <si>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</si>
  <si>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</si>
  <si>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</si>
  <si>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</si>
  <si>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</si>
  <si>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</si>
  <si>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</si>
  <si>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</si>
  <si>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</si>
  <si>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</si>
  <si>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</si>
  <si>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</si>
  <si>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</si>
  <si>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</si>
  <si>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</si>
  <si>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</si>
  <si>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</si>
  <si>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</si>
  <si>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</si>
  <si>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</si>
  <si>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</si>
  <si>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</si>
  <si>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</si>
  <si>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</si>
  <si>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</si>
  <si>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</si>
  <si>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</si>
  <si>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</si>
  <si>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</si>
  <si>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</si>
  <si>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</si>
  <si>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</si>
  <si>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</si>
  <si>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</si>
  <si>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</si>
  <si>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</si>
  <si>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</si>
  <si>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</si>
  <si>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</si>
  <si>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</si>
  <si>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</si>
  <si>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</si>
  <si>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</si>
  <si>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</si>
  <si>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</si>
  <si>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</si>
  <si>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</si>
  <si>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</si>
  <si>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</si>
  <si>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</si>
  <si>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</si>
  <si>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</si>
  <si>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</si>
  <si>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</si>
  <si>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</si>
  <si>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</si>
  <si>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</si>
  <si>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</si>
  <si>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</si>
  <si>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</si>
  <si>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</si>
  <si>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</si>
  <si>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</si>
  <si>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</si>
  <si>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</si>
  <si>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</si>
  <si>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</si>
  <si>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</si>
  <si>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</si>
  <si>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</si>
  <si>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</si>
  <si>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</si>
  <si>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</si>
  <si>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</si>
  <si>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</si>
  <si>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</si>
  <si>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</si>
  <si>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</si>
  <si>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</si>
  <si>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</si>
  <si>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</si>
  <si>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</si>
  <si>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</si>
  <si>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</si>
  <si>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</si>
  <si>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</si>
  <si>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</si>
  <si>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</si>
  <si>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</si>
  <si>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</si>
  <si>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</si>
  <si>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</si>
  <si>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</si>
  <si>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</si>
  <si>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</si>
  <si>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</si>
  <si>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</si>
  <si>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</si>
  <si>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</si>
  <si>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</si>
  <si>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</si>
  <si>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</si>
  <si>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</si>
  <si>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</si>
  <si>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</si>
  <si>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</si>
  <si>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</si>
  <si>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</si>
  <si>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</si>
  <si>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</si>
  <si>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</si>
  <si>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</si>
  <si>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</si>
  <si>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</si>
  <si>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</si>
  <si>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</si>
  <si>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</si>
  <si>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</si>
  <si>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</si>
  <si>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</si>
  <si>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</si>
  <si>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</si>
  <si>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</si>
  <si>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</si>
  <si>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</si>
  <si>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</si>
  <si>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</si>
  <si>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</si>
  <si>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</si>
  <si>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</si>
  <si>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</si>
  <si>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</si>
  <si>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</si>
  <si>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</si>
  <si>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</si>
  <si>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</si>
  <si>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</si>
  <si>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</si>
  <si>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</si>
  <si>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</si>
  <si>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</si>
  <si>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</si>
  <si>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</si>
  <si>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</si>
  <si>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</si>
  <si>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</si>
  <si>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</si>
  <si>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</si>
  <si>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</si>
  <si>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</si>
  <si>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</si>
  <si>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</si>
  <si>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</si>
  <si>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</si>
  <si>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</si>
  <si>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</si>
  <si>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</si>
  <si>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</si>
  <si>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</si>
  <si>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</si>
  <si>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</si>
  <si>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</si>
  <si>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</si>
  <si>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</si>
  <si>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</si>
  <si>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</si>
  <si>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</si>
  <si>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</si>
  <si>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</si>
  <si>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</si>
  <si>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</si>
  <si>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</si>
  <si>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</si>
  <si>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</si>
  <si>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</si>
  <si>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</si>
  <si>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</si>
  <si>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</si>
  <si>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</si>
  <si>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</si>
  <si>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</si>
  <si>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</si>
  <si>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</si>
  <si>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</si>
  <si>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</si>
  <si>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</si>
  <si>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</si>
  <si>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</si>
  <si>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</si>
  <si>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</si>
  <si>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</si>
  <si>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</si>
  <si>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</si>
  <si>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</si>
  <si>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</si>
  <si>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</si>
  <si>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</si>
  <si>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</si>
  <si>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</si>
  <si>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</si>
  <si>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</si>
  <si>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</si>
  <si>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</si>
  <si>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</si>
  <si>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</si>
  <si>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</si>
  <si>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</si>
  <si>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</si>
  <si>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</si>
  <si>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</si>
  <si>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</si>
  <si>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</si>
  <si>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</si>
  <si>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</si>
  <si>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</si>
  <si>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</si>
  <si>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</si>
  <si>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</si>
  <si>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</si>
  <si>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</si>
  <si>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</si>
  <si>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</si>
  <si>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</si>
  <si>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</si>
  <si>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</si>
  <si>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</si>
  <si>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</si>
  <si>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</si>
  <si>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</si>
  <si>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</si>
  <si>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</si>
  <si>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</si>
  <si>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</si>
  <si>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</si>
  <si>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</si>
  <si>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</si>
  <si>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</si>
  <si>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</si>
  <si>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</si>
  <si>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</si>
  <si>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</si>
  <si>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</si>
  <si>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</si>
  <si>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</si>
  <si>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</si>
  <si>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</si>
  <si>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</si>
  <si>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</si>
  <si>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</si>
  <si>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</si>
  <si>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</si>
  <si>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</si>
  <si>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</si>
  <si>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</si>
  <si>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</si>
  <si>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</si>
  <si>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</si>
  <si>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</si>
  <si>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</si>
  <si>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</si>
  <si>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</si>
  <si>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</si>
  <si>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</si>
  <si>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</si>
  <si>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</si>
  <si>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</si>
  <si>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</si>
  <si>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</si>
  <si>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</si>
  <si>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</si>
  <si>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</si>
  <si>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</si>
  <si>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</si>
  <si>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</si>
  <si>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</si>
  <si>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</si>
  <si>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</si>
  <si>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</si>
  <si>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</si>
  <si>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</si>
  <si>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</si>
  <si>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</si>
  <si>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</si>
  <si>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</si>
  <si>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</si>
  <si>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</si>
  <si>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</si>
  <si>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</si>
  <si>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</si>
  <si>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</si>
  <si>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</si>
  <si>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</si>
  <si>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</si>
  <si>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</si>
  <si>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</si>
  <si>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</si>
  <si>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</si>
  <si>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</si>
  <si>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</si>
  <si>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</si>
  <si>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</si>
  <si>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</si>
  <si>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</si>
  <si>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</si>
  <si>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</si>
  <si>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</si>
  <si>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</si>
  <si>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</si>
  <si>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</si>
  <si>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</si>
  <si>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</si>
  <si>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</si>
  <si>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</si>
  <si>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</si>
  <si>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</si>
  <si>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</si>
  <si>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</si>
  <si>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</si>
  <si>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</si>
  <si>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</si>
  <si>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</si>
  <si>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</si>
  <si>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</si>
  <si>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</si>
  <si>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</si>
  <si>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</si>
  <si>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</si>
  <si>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</si>
  <si>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</si>
  <si>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</si>
  <si>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</si>
  <si>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</si>
  <si>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</si>
  <si>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</si>
  <si>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</si>
  <si>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</si>
  <si>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</si>
  <si>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</si>
  <si>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</si>
  <si>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</si>
  <si>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</si>
  <si>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</si>
  <si>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</si>
  <si>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</si>
  <si>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</si>
  <si>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</si>
  <si>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</si>
  <si>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</si>
  <si>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</si>
  <si>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</si>
  <si>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</si>
  <si>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</si>
  <si>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</si>
  <si>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</si>
  <si>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</si>
  <si>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</si>
  <si>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</si>
  <si>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</si>
  <si>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</si>
  <si>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</si>
  <si>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</si>
  <si>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</si>
  <si>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</si>
  <si>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</si>
  <si>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</si>
  <si>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</si>
  <si>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</si>
  <si>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</si>
  <si>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</si>
  <si>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</si>
  <si>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</si>
  <si>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</si>
  <si>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</si>
  <si>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</si>
  <si>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</si>
  <si>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</si>
  <si>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</si>
  <si>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</si>
  <si>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</si>
  <si>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</si>
  <si>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</si>
  <si>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</si>
  <si>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</si>
  <si>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</si>
  <si>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</si>
  <si>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</si>
  <si>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</si>
  <si>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</si>
  <si>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</si>
  <si>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</si>
  <si>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</si>
  <si>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</si>
  <si>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</si>
  <si>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</si>
  <si>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</si>
  <si>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</si>
  <si>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</si>
  <si>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</si>
  <si>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</si>
  <si>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</si>
  <si>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</si>
  <si>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</si>
  <si>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</si>
  <si>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</si>
  <si>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</si>
  <si>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</si>
  <si>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</si>
  <si>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</si>
  <si>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</si>
  <si>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</si>
  <si>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</si>
  <si>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</si>
  <si>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</si>
  <si>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</si>
  <si>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</si>
  <si>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</si>
  <si>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</si>
  <si>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</si>
  <si>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</si>
  <si>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</si>
  <si>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</si>
  <si>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</si>
  <si>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</si>
  <si>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</si>
  <si>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</si>
  <si>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</si>
  <si>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</si>
  <si>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</si>
  <si>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</si>
  <si>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</si>
  <si>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</si>
  <si>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</si>
  <si>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</si>
  <si>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</si>
  <si>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</si>
  <si>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</si>
  <si>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</si>
  <si>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</si>
  <si>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</si>
  <si>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</si>
  <si>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</si>
  <si>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</si>
  <si>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</si>
  <si>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</si>
  <si>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</si>
  <si>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</si>
  <si>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</si>
  <si>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</si>
  <si>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</si>
  <si>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</si>
  <si>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</si>
  <si>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</si>
  <si>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</si>
  <si>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</si>
  <si>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</si>
  <si>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</si>
  <si>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</si>
  <si>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</si>
  <si>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</si>
  <si>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</si>
  <si>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</si>
  <si>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</si>
  <si>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</si>
  <si>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</si>
  <si>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</si>
  <si>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</si>
  <si>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</si>
  <si>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</si>
  <si>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</si>
  <si>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</si>
  <si>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</si>
  <si>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</si>
  <si>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</si>
  <si>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</si>
  <si>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</si>
  <si>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</si>
  <si>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</si>
  <si>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</si>
  <si>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</si>
  <si>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</si>
  <si>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</si>
  <si>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</si>
  <si>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</si>
  <si>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</si>
  <si>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</si>
  <si>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</si>
  <si>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</si>
  <si>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</si>
  <si>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</si>
  <si>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</si>
  <si>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</si>
  <si>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</si>
  <si>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</si>
  <si>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</si>
  <si>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</si>
  <si>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</si>
  <si>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</si>
  <si>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</si>
  <si>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</si>
  <si>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</si>
  <si>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</si>
  <si>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</si>
  <si>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</si>
  <si>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</si>
  <si>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</si>
  <si>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</si>
  <si>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</si>
  <si>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</si>
  <si>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</si>
  <si>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</si>
  <si>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</si>
  <si>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</si>
  <si>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</si>
  <si>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</si>
  <si>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</si>
  <si>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</si>
  <si>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</si>
  <si>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</si>
  <si>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</si>
  <si>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</si>
  <si>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</si>
  <si>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</si>
  <si>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</si>
  <si>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</si>
  <si>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</si>
  <si>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</si>
  <si>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</si>
  <si>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</si>
  <si>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</si>
  <si>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</si>
  <si>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</si>
  <si>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</si>
  <si>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</si>
  <si>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</si>
  <si>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</si>
  <si>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</si>
  <si>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</si>
  <si>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</si>
  <si>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</si>
  <si>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</si>
  <si>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</si>
  <si>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</si>
  <si>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</si>
  <si>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</si>
  <si>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</si>
  <si>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</si>
  <si>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</si>
  <si>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</si>
  <si>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</si>
  <si>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</si>
  <si>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</si>
  <si>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</si>
  <si>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</si>
  <si>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</si>
  <si>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</si>
  <si>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</si>
  <si>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</si>
  <si>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</si>
  <si>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</si>
  <si>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</si>
  <si>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</si>
  <si>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</si>
  <si>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</si>
  <si>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</si>
  <si>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</si>
  <si>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</si>
  <si>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</si>
  <si>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</si>
  <si>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</si>
  <si>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</si>
  <si>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</si>
  <si>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</si>
  <si>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</si>
  <si>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</si>
  <si>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</si>
  <si>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</si>
  <si>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</si>
  <si>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</si>
  <si>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</si>
  <si>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</si>
  <si>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</si>
  <si>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</si>
  <si>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</si>
  <si>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</si>
  <si>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</si>
  <si>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</si>
  <si>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</si>
  <si>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</si>
  <si>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</si>
  <si>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</si>
  <si>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</si>
  <si>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</si>
  <si>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</si>
  <si>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</si>
  <si>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</si>
  <si>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</si>
  <si>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</si>
  <si>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</si>
  <si>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</si>
  <si>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</si>
  <si>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</si>
  <si>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</si>
  <si>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</si>
  <si>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</si>
  <si>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</si>
  <si>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</si>
  <si>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</si>
  <si>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</si>
  <si>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</si>
  <si>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</si>
  <si>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</si>
  <si>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</si>
  <si>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</si>
  <si>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</si>
  <si>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</si>
  <si>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</si>
  <si>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</si>
  <si>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</si>
  <si>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</si>
  <si>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</si>
  <si>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</si>
  <si>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</si>
  <si>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</si>
  <si>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</si>
  <si>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</si>
  <si>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</si>
  <si>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</si>
  <si>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</si>
  <si>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</si>
  <si>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</si>
  <si>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</si>
  <si>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</si>
  <si>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</si>
  <si>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</si>
  <si>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</si>
  <si>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</si>
  <si>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</si>
  <si>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</si>
  <si>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</si>
  <si>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</si>
  <si>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</si>
  <si>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</si>
  <si>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</si>
  <si>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</si>
  <si>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</si>
  <si>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</si>
  <si>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</si>
  <si>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</si>
  <si>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</si>
  <si>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</si>
  <si>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</si>
  <si>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</si>
  <si>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</si>
  <si>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</si>
  <si>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</si>
  <si>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</si>
  <si>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</si>
  <si>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</si>
  <si>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</si>
  <si>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</si>
  <si>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</si>
  <si>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</si>
  <si>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</si>
  <si>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</si>
  <si>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</si>
  <si>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</si>
  <si>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</si>
  <si>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</si>
  <si>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</si>
  <si>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</si>
  <si>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</si>
  <si>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</si>
  <si>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</si>
  <si>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</si>
  <si>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</si>
  <si>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</si>
  <si>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</si>
  <si>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</si>
  <si>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</si>
  <si>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</si>
  <si>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</si>
  <si>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</si>
  <si>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</si>
  <si>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</si>
  <si>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</si>
  <si>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</si>
  <si>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</si>
  <si>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</si>
  <si>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</si>
  <si>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</si>
  <si>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</si>
  <si>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</si>
  <si>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</si>
  <si>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</si>
  <si>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</si>
  <si>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</si>
  <si>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</si>
  <si>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</si>
  <si>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</si>
  <si>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</si>
  <si>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</si>
  <si>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</si>
  <si>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</si>
  <si>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</si>
  <si>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</si>
  <si>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</si>
  <si>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</si>
  <si>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</si>
  <si>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</si>
  <si>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</si>
  <si>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</si>
  <si>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</si>
  <si>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</si>
  <si>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</si>
  <si>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</si>
  <si>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</si>
  <si>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</si>
  <si>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</si>
  <si>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</si>
  <si>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</si>
  <si>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</si>
  <si>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</si>
  <si>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</si>
  <si>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</si>
  <si>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</si>
  <si>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</si>
  <si>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</si>
  <si>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</si>
  <si>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</si>
  <si>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</si>
  <si>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</si>
  <si>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</si>
  <si>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</si>
  <si>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</si>
  <si>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</si>
  <si>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</si>
  <si>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</si>
  <si>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</si>
  <si>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</si>
  <si>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</si>
  <si>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</si>
  <si>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</si>
  <si>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</si>
  <si>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</si>
  <si>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</si>
  <si>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</si>
  <si>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</si>
  <si>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</si>
  <si>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</si>
  <si>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</si>
  <si>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</si>
  <si>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</si>
  <si>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</si>
  <si>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</si>
  <si>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</si>
  <si>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</si>
  <si>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</si>
  <si>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</si>
  <si>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</si>
  <si>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</si>
  <si>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</si>
  <si>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</si>
  <si>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</si>
  <si>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</si>
  <si>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</si>
  <si>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</si>
  <si>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</si>
  <si>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</si>
  <si>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</si>
  <si>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</si>
  <si>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</si>
  <si>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</si>
  <si>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</si>
  <si>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</si>
  <si>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</si>
  <si>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</si>
  <si>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</si>
  <si>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</si>
  <si>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</si>
  <si>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</si>
  <si>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</si>
  <si>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</si>
  <si>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</si>
  <si>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</si>
  <si>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</si>
  <si>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</si>
  <si>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</si>
  <si>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</si>
  <si>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</si>
  <si>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</si>
  <si>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</si>
  <si>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</si>
  <si>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</si>
  <si>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</si>
  <si>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</si>
  <si>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</si>
  <si>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</si>
  <si>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</si>
  <si>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</si>
  <si>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</si>
  <si>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</si>
  <si>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</si>
  <si>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</si>
  <si>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</si>
  <si>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</si>
  <si>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</si>
  <si>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</si>
  <si>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</si>
  <si>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</si>
  <si>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</si>
  <si>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</si>
  <si>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</si>
  <si>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</si>
  <si>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</si>
  <si>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</si>
  <si>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</si>
  <si>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</si>
  <si>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</si>
  <si>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</si>
  <si>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</si>
  <si>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</si>
  <si>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</si>
  <si>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</si>
  <si>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</si>
  <si>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</si>
  <si>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</si>
  <si>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</si>
  <si>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</si>
  <si>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</si>
  <si>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</si>
  <si>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</si>
  <si>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</si>
  <si>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</si>
  <si>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</si>
  <si>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</si>
  <si>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</si>
  <si>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</si>
  <si>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</si>
  <si>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</si>
  <si>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</si>
  <si>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</si>
  <si>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</si>
  <si>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</si>
  <si>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</si>
  <si>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</si>
  <si>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</si>
  <si>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</si>
  <si>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</si>
  <si>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</si>
  <si>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</si>
  <si>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</si>
  <si>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</si>
  <si>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</si>
  <si>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</si>
  <si>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</si>
  <si>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</si>
  <si>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</si>
  <si>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</si>
  <si>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</si>
  <si>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</si>
  <si>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</si>
  <si>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</si>
  <si>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</si>
  <si>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</si>
  <si>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</si>
  <si>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</si>
  <si>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</si>
  <si>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</si>
  <si>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</si>
  <si>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</si>
  <si>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</si>
  <si>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</si>
  <si>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</si>
  <si>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</si>
  <si>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</si>
  <si>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</si>
  <si>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</si>
  <si>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</si>
  <si>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</si>
  <si>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</si>
  <si>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</si>
  <si>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</si>
  <si>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</si>
  <si>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</si>
  <si>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</si>
  <si>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</si>
  <si>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</si>
  <si>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</si>
  <si>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</si>
  <si>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</si>
  <si>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</si>
  <si>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</si>
  <si>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</si>
  <si>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</si>
  <si>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</si>
  <si>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</si>
  <si>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</si>
  <si>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</si>
  <si>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</si>
  <si>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</si>
  <si>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</si>
  <si>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</si>
  <si>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</si>
  <si>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</si>
  <si>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</si>
  <si>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</si>
  <si>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</si>
  <si>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</si>
  <si>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</si>
  <si>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</si>
  <si>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</si>
  <si>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</si>
  <si>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</si>
  <si>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</si>
  <si>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</si>
  <si>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</si>
  <si>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</si>
  <si>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</si>
  <si>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</si>
  <si>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</si>
  <si>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</si>
  <si>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</si>
  <si>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</si>
  <si>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</si>
  <si>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</si>
  <si>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</si>
  <si>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</si>
  <si>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</si>
  <si>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</si>
  <si>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</si>
  <si>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</si>
  <si>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</si>
  <si>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</si>
  <si>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</si>
  <si>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</si>
  <si>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</si>
  <si>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</si>
  <si>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</si>
  <si>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</si>
  <si>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</si>
  <si>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</si>
  <si>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</si>
  <si>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</si>
  <si>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</si>
  <si>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</si>
  <si>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</si>
  <si>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</si>
  <si>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</si>
  <si>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</si>
  <si>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</si>
  <si>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</si>
  <si>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</si>
  <si>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</si>
  <si>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</si>
  <si>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</si>
  <si>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</si>
  <si>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</si>
  <si>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</si>
  <si>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</si>
  <si>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</si>
  <si>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</si>
  <si>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</si>
  <si>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</si>
  <si>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</si>
  <si>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</si>
  <si>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</si>
  <si>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</si>
  <si>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</si>
  <si>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</si>
  <si>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</si>
  <si>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</si>
  <si>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</si>
  <si>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</si>
  <si>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</si>
  <si>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</si>
  <si>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</si>
  <si>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</si>
  <si>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</si>
  <si>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</si>
  <si>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</si>
  <si>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</si>
  <si>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</si>
  <si>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</si>
  <si>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</si>
  <si>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</si>
  <si>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</si>
  <si>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</si>
  <si>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</si>
  <si>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</si>
  <si>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</si>
  <si>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</si>
  <si>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</si>
  <si>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</si>
  <si>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</si>
  <si>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</si>
  <si>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</si>
  <si>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</si>
  <si>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</si>
  <si>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</si>
  <si>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</si>
  <si>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</si>
  <si>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</si>
  <si>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</si>
  <si>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</si>
  <si>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</si>
  <si>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</si>
  <si>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</si>
  <si>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</si>
  <si>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</si>
  <si>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</si>
  <si>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</si>
  <si>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</si>
  <si>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</si>
  <si>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</si>
  <si>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</si>
  <si>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</si>
  <si>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</si>
  <si>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</si>
  <si>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</si>
  <si>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</si>
  <si>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</si>
  <si>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</si>
  <si>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</si>
  <si>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</si>
  <si>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</si>
  <si>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</si>
  <si>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</si>
  <si>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</si>
  <si>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</si>
  <si>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</si>
  <si>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</si>
  <si>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</si>
  <si>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</si>
  <si>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</si>
  <si>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</si>
  <si>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</si>
  <si>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</si>
  <si>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</si>
  <si>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</si>
  <si>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</si>
  <si>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</si>
  <si>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</si>
  <si>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</si>
  <si>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</si>
  <si>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</si>
  <si>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</si>
  <si>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</si>
  <si>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</si>
  <si>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</si>
  <si>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</si>
  <si>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</si>
  <si>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</si>
  <si>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</si>
  <si>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</si>
  <si>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</si>
  <si>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</si>
  <si>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</si>
  <si>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</si>
  <si>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</si>
  <si>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</si>
  <si>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</si>
  <si>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</si>
  <si>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</si>
  <si>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</si>
  <si>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</si>
  <si>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</si>
  <si>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</si>
  <si>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</si>
  <si>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</si>
  <si>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</si>
  <si>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</si>
  <si>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</si>
  <si>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</si>
  <si>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</si>
  <si>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</si>
  <si>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</si>
  <si>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</si>
  <si>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</si>
  <si>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</si>
  <si>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</si>
  <si>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</si>
  <si>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</si>
  <si>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</si>
  <si>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</si>
  <si>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</si>
  <si>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</si>
  <si>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</si>
  <si>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</si>
  <si>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</si>
  <si>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</si>
  <si>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</si>
  <si>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</si>
  <si>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</si>
  <si>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</si>
  <si>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</si>
  <si>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</si>
  <si>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</si>
  <si>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</si>
  <si>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</si>
  <si>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</si>
  <si>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</si>
  <si>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</si>
  <si>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</si>
  <si>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</si>
  <si>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</si>
  <si>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</si>
  <si>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</si>
  <si>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</si>
  <si>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</si>
  <si>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</si>
  <si>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</si>
  <si>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</si>
  <si>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</si>
  <si>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</si>
  <si>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</si>
  <si>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</si>
  <si>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</si>
  <si>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</si>
  <si>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</si>
  <si>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</si>
  <si>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</si>
  <si>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</si>
  <si>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</si>
  <si>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</si>
  <si>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</si>
  <si>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</si>
  <si>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</si>
  <si>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</si>
  <si>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</si>
  <si>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</si>
  <si>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</si>
  <si>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</si>
  <si>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</si>
  <si>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</si>
  <si>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</si>
  <si>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</si>
  <si>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</si>
  <si>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</si>
  <si>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</si>
  <si>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</si>
  <si>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</si>
  <si>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</si>
  <si>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</si>
  <si>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</si>
  <si>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</si>
  <si>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</si>
  <si>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</si>
  <si>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</si>
  <si>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</si>
  <si>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</si>
  <si>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</si>
  <si>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</si>
  <si>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</si>
  <si>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</si>
  <si>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</si>
  <si>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</si>
  <si>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</si>
  <si>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</si>
  <si>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</si>
  <si>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</si>
  <si>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</si>
  <si>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</si>
  <si>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</si>
  <si>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</si>
  <si>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</si>
  <si>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</si>
  <si>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</si>
  <si>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</si>
  <si>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</si>
  <si>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</si>
  <si>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</si>
  <si>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</si>
  <si>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</si>
  <si>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</si>
  <si>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</si>
  <si>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</si>
  <si>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</si>
  <si>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</si>
  <si>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</si>
  <si>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</si>
  <si>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</si>
  <si>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</si>
  <si>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</si>
  <si>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</si>
  <si>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</si>
  <si>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</si>
  <si>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</si>
  <si>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</si>
  <si>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</si>
  <si>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</si>
  <si>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</si>
  <si>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</si>
  <si>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</si>
  <si>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</si>
  <si>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</si>
  <si>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</si>
  <si>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</si>
  <si>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</si>
  <si>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</si>
  <si>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</si>
  <si>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</si>
  <si>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</si>
  <si>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</si>
  <si>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</si>
  <si>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</si>
  <si>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</si>
  <si>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</si>
  <si>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</si>
  <si>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</si>
  <si>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</si>
  <si>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</si>
  <si>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</si>
  <si>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</si>
  <si>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</si>
  <si>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</si>
  <si>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</si>
  <si>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</si>
  <si>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</si>
  <si>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</si>
  <si>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</si>
  <si>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</si>
  <si>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</si>
  <si>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</si>
  <si>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</si>
  <si>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</si>
  <si>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</si>
  <si>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</si>
  <si>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</si>
  <si>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</si>
  <si>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</si>
  <si>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</si>
  <si>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</si>
  <si>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</si>
  <si>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</si>
  <si>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</si>
  <si>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</si>
  <si>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</si>
  <si>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</si>
  <si>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</si>
  <si>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</si>
  <si>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</si>
  <si>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</si>
  <si>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</si>
  <si>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</si>
  <si>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</si>
  <si>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</si>
  <si>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</si>
  <si>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</si>
  <si>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</si>
  <si>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</si>
  <si>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</si>
  <si>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</si>
  <si>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</si>
  <si>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</si>
  <si>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</si>
  <si>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</si>
  <si>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</si>
  <si>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</si>
  <si>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</si>
  <si>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</si>
  <si>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</si>
  <si>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</si>
  <si>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</si>
  <si>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</si>
  <si>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</si>
  <si>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</si>
  <si>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</si>
  <si>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</si>
  <si>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</si>
  <si>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</si>
  <si>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</si>
  <si>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</si>
  <si>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</si>
  <si>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</si>
  <si>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</si>
  <si>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</si>
  <si>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</si>
  <si>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</si>
  <si>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</si>
  <si>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</si>
  <si>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</si>
  <si>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</si>
  <si>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</si>
  <si>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</si>
  <si>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</si>
  <si>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</si>
  <si>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</si>
  <si>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</si>
  <si>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</si>
  <si>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</si>
  <si>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</si>
  <si>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</si>
  <si>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</si>
  <si>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</si>
  <si>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</si>
  <si>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</si>
  <si>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</si>
  <si>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</si>
  <si>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</si>
  <si>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</si>
  <si>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</si>
  <si>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</si>
  <si>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</si>
  <si>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</si>
  <si>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</si>
  <si>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</si>
  <si>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</si>
  <si>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</si>
  <si>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</si>
  <si>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</si>
  <si>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</si>
  <si>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</si>
  <si>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</si>
  <si>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</si>
  <si>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</si>
  <si>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</si>
  <si>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</si>
  <si>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</si>
  <si>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</si>
  <si>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</si>
  <si>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</si>
  <si>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</si>
  <si>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</si>
  <si>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</si>
  <si>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</si>
  <si>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</si>
  <si>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</si>
  <si>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</si>
  <si>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</si>
  <si>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</si>
  <si>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</si>
  <si>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</si>
  <si>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</si>
  <si>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</si>
  <si>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</si>
  <si>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</si>
  <si>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</si>
  <si>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</si>
  <si>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</si>
  <si>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</si>
  <si>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</si>
  <si>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</si>
  <si>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</si>
  <si>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</si>
  <si>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</si>
  <si>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</si>
  <si>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</si>
  <si>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</si>
  <si>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</si>
  <si>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</si>
  <si>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</si>
  <si>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</si>
  <si>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</si>
  <si>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</si>
  <si>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</si>
  <si>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</si>
  <si>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</si>
  <si>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</si>
  <si>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</si>
  <si>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</si>
  <si>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</si>
  <si>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</si>
  <si>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</si>
  <si>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</si>
  <si>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</si>
  <si>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</si>
  <si>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</si>
  <si>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</si>
  <si>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</si>
  <si>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</si>
  <si>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</si>
  <si>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</si>
  <si>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</si>
  <si>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</si>
  <si>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</si>
  <si>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</si>
  <si>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</si>
  <si>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</si>
  <si>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</si>
  <si>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</si>
  <si>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</si>
  <si>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</si>
  <si>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</si>
  <si>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</si>
  <si>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</si>
  <si>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</si>
  <si>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</si>
  <si>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</si>
  <si>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</si>
  <si>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</si>
  <si>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</si>
  <si>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</si>
  <si>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</si>
  <si>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</si>
  <si>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</si>
  <si>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</si>
  <si>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</si>
  <si>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</si>
  <si>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</si>
  <si>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</si>
  <si>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</si>
  <si>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</si>
  <si>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</si>
  <si>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</si>
  <si>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</si>
  <si>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</si>
  <si>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</si>
  <si>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</si>
  <si>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</si>
  <si>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</si>
  <si>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</si>
  <si>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</si>
  <si>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</si>
  <si>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</si>
  <si>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</si>
  <si>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</si>
  <si>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</si>
  <si>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</si>
  <si>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</si>
  <si>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</si>
  <si>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</si>
  <si>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</si>
  <si>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</si>
  <si>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</si>
  <si>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</si>
  <si>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</si>
  <si>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</si>
  <si>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</si>
  <si>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</si>
  <si>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</si>
  <si>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</si>
  <si>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</si>
  <si>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</si>
  <si>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</si>
  <si>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</si>
  <si>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</si>
  <si>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</si>
  <si>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</si>
  <si>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</si>
  <si>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</si>
  <si>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</si>
  <si>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</si>
  <si>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</si>
  <si>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</si>
  <si>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</si>
  <si>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</si>
  <si>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</si>
  <si>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</si>
  <si>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</si>
  <si>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</si>
  <si>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</si>
  <si>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</si>
  <si>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</si>
  <si>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</si>
  <si>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</si>
  <si>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</si>
  <si>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</si>
  <si>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</si>
  <si>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</si>
  <si>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</si>
  <si>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</si>
  <si>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</si>
  <si>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</si>
  <si>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</si>
  <si>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</si>
  <si>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</si>
  <si>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</si>
  <si>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</si>
  <si>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</si>
  <si>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</si>
  <si>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</si>
  <si>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</si>
  <si>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</si>
  <si>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</si>
  <si>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</si>
  <si>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</si>
  <si>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</si>
  <si>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</si>
  <si>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</si>
  <si>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</si>
  <si>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</si>
  <si>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</si>
  <si>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</si>
  <si>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</si>
  <si>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</si>
  <si>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</si>
  <si>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</si>
  <si>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</si>
  <si>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</si>
  <si>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</si>
  <si>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</si>
  <si>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</si>
  <si>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</si>
  <si>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</si>
  <si>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</si>
  <si>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</si>
  <si>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</si>
  <si>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</si>
  <si>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</si>
  <si>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</si>
  <si>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</si>
  <si>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</si>
  <si>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</si>
  <si>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</si>
  <si>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</si>
  <si>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</si>
  <si>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</si>
  <si>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</si>
  <si>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</si>
  <si>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</si>
  <si>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</si>
  <si>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</si>
  <si>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</si>
  <si>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</si>
  <si>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</si>
  <si>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</si>
  <si>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</si>
  <si>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</si>
  <si>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</si>
  <si>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</si>
  <si>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</si>
  <si>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</si>
  <si>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</si>
  <si>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</si>
  <si>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</si>
  <si>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</si>
  <si>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</si>
  <si>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</si>
  <si>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</si>
  <si>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</si>
  <si>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</si>
  <si>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</si>
  <si>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</si>
  <si>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</si>
  <si>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</si>
  <si>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</si>
  <si>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</si>
  <si>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</si>
  <si>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</si>
  <si>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</si>
  <si>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</si>
  <si>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</si>
  <si>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</si>
  <si>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</si>
  <si>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</si>
  <si>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</si>
  <si>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</si>
  <si>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</si>
  <si>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</si>
  <si>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</si>
  <si>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</si>
  <si>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</si>
  <si>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</si>
  <si>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</si>
  <si>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</si>
  <si>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</si>
  <si>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</si>
  <si>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</si>
  <si>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</si>
  <si>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</si>
  <si>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</si>
  <si>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</si>
  <si>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</si>
  <si>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</si>
  <si>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</si>
  <si>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</si>
  <si>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</si>
  <si>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</si>
  <si>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</si>
  <si>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</si>
  <si>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</si>
  <si>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</si>
  <si>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</si>
  <si>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</si>
  <si>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</si>
  <si>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</si>
  <si>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</si>
  <si>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</si>
  <si>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</si>
  <si>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</si>
  <si>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</si>
  <si>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</si>
  <si>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</si>
  <si>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</si>
  <si>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</si>
  <si>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</si>
  <si>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</si>
  <si>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</si>
  <si>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</si>
  <si>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</si>
  <si>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</si>
  <si>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</si>
  <si>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</si>
  <si>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</si>
  <si>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</si>
  <si>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</si>
  <si>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</si>
  <si>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</si>
  <si>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</si>
  <si>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</si>
  <si>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</si>
  <si>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</si>
  <si>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</si>
  <si>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</si>
  <si>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</si>
  <si>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</si>
  <si>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</si>
  <si>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</si>
  <si>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</si>
  <si>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</si>
  <si>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</si>
  <si>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</si>
  <si>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</si>
  <si>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</si>
  <si>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</si>
  <si>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</si>
  <si>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</si>
  <si>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</si>
  <si>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</si>
  <si>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</si>
  <si>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</si>
  <si>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</si>
  <si>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</si>
  <si>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</si>
  <si>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</si>
  <si>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</si>
  <si>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</si>
  <si>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</si>
  <si>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</si>
  <si>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</si>
  <si>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</si>
  <si>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</si>
  <si>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</si>
  <si>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</si>
  <si>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</si>
  <si>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</si>
  <si>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</si>
  <si>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</si>
  <si>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</si>
  <si>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</si>
  <si>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</si>
  <si>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</si>
  <si>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</si>
  <si>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</si>
  <si>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</si>
  <si>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</si>
  <si>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</si>
  <si>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</si>
  <si>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</si>
  <si>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</si>
  <si>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</si>
  <si>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</si>
  <si>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</si>
  <si>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</si>
  <si>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</si>
  <si>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</si>
  <si>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</si>
  <si>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</si>
  <si>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</si>
  <si>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</si>
  <si>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</si>
  <si>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</si>
  <si>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</si>
  <si>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</si>
  <si>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</si>
  <si>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</si>
  <si>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</si>
  <si>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</si>
  <si>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</si>
  <si>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</si>
  <si>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</si>
  <si>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</si>
  <si>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</si>
  <si>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</si>
  <si>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</si>
  <si>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</si>
  <si>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</si>
  <si>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</si>
  <si>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</si>
  <si>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</si>
  <si>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</si>
  <si>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</si>
  <si>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</si>
  <si>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</si>
  <si>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</si>
  <si>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</si>
  <si>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</si>
  <si>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</si>
  <si>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</si>
  <si>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</si>
  <si>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</si>
  <si>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</si>
  <si>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</si>
  <si>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</si>
  <si>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</si>
  <si>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</si>
  <si>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</si>
  <si>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</si>
  <si>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</si>
  <si>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</si>
  <si>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</si>
  <si>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</si>
  <si>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</si>
  <si>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</si>
  <si>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</si>
  <si>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</si>
  <si>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</si>
  <si>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</si>
  <si>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</si>
  <si>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</si>
  <si>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</si>
  <si>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</si>
  <si>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</si>
  <si>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</si>
  <si>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</si>
  <si>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</si>
  <si>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</si>
  <si>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</si>
  <si>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</si>
  <si>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</si>
  <si>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</si>
  <si>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</si>
  <si>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</si>
  <si>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</si>
  <si>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</si>
  <si>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</si>
  <si>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</si>
  <si>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</si>
  <si>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</si>
  <si>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</si>
  <si>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</si>
  <si>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</si>
  <si>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</si>
  <si>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</si>
  <si>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</si>
  <si>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</si>
  <si>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</si>
  <si>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</si>
  <si>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</si>
  <si>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</si>
  <si>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</si>
  <si>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</si>
  <si>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</si>
  <si>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</si>
  <si>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</si>
  <si>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</si>
  <si>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</si>
  <si>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</si>
  <si>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</si>
  <si>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</si>
  <si>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</si>
  <si>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</si>
  <si>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</si>
  <si>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</si>
  <si>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</si>
  <si>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</si>
  <si>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</si>
  <si>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</si>
  <si>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</si>
  <si>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</si>
  <si>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</si>
  <si>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</si>
  <si>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</si>
  <si>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</si>
  <si>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</si>
  <si>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</si>
  <si>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</si>
  <si>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</si>
  <si>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</si>
  <si>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</si>
  <si>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</si>
  <si>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</si>
  <si>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</si>
  <si>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</si>
  <si>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</si>
  <si>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</si>
  <si>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</si>
  <si>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</si>
  <si>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</si>
  <si>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</si>
  <si>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</si>
  <si>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</si>
  <si>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</si>
  <si>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</si>
  <si>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</si>
  <si>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</si>
  <si>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</si>
  <si>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</si>
  <si>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</si>
  <si>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</si>
  <si>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</si>
  <si>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</si>
  <si>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</si>
  <si>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</si>
  <si>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</si>
  <si>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</si>
  <si>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</si>
  <si>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</si>
  <si>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</si>
  <si>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</si>
  <si>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</si>
  <si>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</si>
  <si>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</si>
  <si>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</si>
  <si>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</si>
  <si>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</si>
  <si>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</si>
  <si>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</si>
  <si>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</si>
  <si>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</si>
  <si>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</si>
  <si>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</si>
  <si>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</si>
  <si>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</si>
  <si>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</si>
  <si>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</si>
  <si>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</si>
  <si>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</si>
  <si>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</si>
  <si>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</si>
  <si>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</si>
  <si>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</si>
  <si>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</si>
  <si>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</si>
  <si>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</si>
  <si>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</si>
  <si>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</si>
  <si>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</si>
  <si>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</si>
  <si>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</si>
  <si>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</si>
  <si>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</si>
  <si>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</si>
  <si>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</si>
  <si>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</si>
  <si>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</si>
  <si>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</si>
  <si>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</si>
  <si>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</si>
  <si>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</si>
  <si>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</si>
  <si>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</si>
  <si>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</si>
  <si>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</si>
  <si>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</si>
  <si>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</si>
  <si>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</si>
  <si>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</si>
  <si>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</si>
  <si>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</si>
  <si>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</si>
  <si>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</si>
  <si>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</si>
  <si>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</si>
  <si>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</si>
  <si>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</si>
  <si>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</si>
  <si>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</si>
  <si>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</si>
  <si>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</si>
  <si>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</si>
  <si>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</si>
  <si>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</si>
  <si>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</si>
  <si>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</si>
  <si>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</si>
  <si>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</si>
  <si>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</si>
  <si>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</si>
  <si>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</si>
  <si>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</si>
  <si>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</si>
  <si>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</si>
  <si>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</si>
  <si>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</si>
  <si>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</si>
  <si>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</si>
  <si>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</si>
  <si>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</si>
  <si>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</si>
  <si>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</si>
  <si>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</si>
  <si>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</si>
  <si>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</si>
  <si>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</si>
  <si>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</si>
  <si>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</si>
  <si>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</si>
  <si>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</si>
  <si>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</si>
  <si>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</si>
  <si>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</si>
  <si>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</si>
  <si>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</si>
  <si>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</si>
  <si>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</si>
  <si>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</si>
  <si>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</si>
  <si>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</si>
  <si>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</si>
  <si>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</si>
  <si>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</si>
  <si>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</si>
  <si>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</si>
  <si>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</si>
  <si>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</si>
  <si>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</si>
  <si>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</si>
  <si>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</si>
  <si>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</si>
  <si>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</si>
  <si>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</si>
  <si>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</si>
  <si>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</si>
  <si>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</si>
  <si>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</si>
  <si>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</si>
  <si>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</si>
  <si>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</si>
  <si>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</si>
  <si>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</si>
  <si>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</si>
  <si>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</si>
  <si>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</si>
  <si>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</si>
  <si>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</si>
  <si>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</si>
  <si>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</si>
  <si>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</si>
  <si>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</si>
  <si>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</si>
  <si>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</si>
  <si>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</si>
  <si>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</si>
  <si>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</si>
  <si>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</si>
  <si>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</si>
  <si>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</si>
  <si>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</si>
  <si>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</si>
  <si>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</si>
  <si>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</si>
  <si>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</si>
  <si>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</si>
  <si>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</si>
  <si>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</si>
  <si>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</si>
  <si>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</si>
  <si>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</si>
  <si>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</si>
  <si>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</si>
  <si>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</si>
  <si>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</si>
  <si>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</si>
  <si>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</si>
  <si>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</si>
  <si>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</si>
  <si>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</si>
  <si>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</si>
  <si>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</si>
  <si>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</si>
  <si>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</si>
  <si>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</si>
  <si>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</si>
  <si>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</si>
  <si>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</si>
  <si>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</si>
  <si>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</si>
  <si>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</si>
  <si>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</si>
  <si>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</si>
  <si>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</si>
  <si>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</si>
  <si>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</si>
  <si>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</si>
  <si>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</si>
  <si>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</si>
  <si>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</si>
  <si>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</si>
  <si>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</si>
  <si>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</si>
  <si>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</si>
  <si>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</si>
  <si>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</si>
  <si>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</si>
  <si>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</si>
  <si>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</si>
  <si>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</si>
  <si>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</si>
  <si>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</si>
  <si>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</si>
  <si>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</si>
  <si>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</si>
  <si>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</si>
  <si>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</si>
  <si>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</si>
  <si>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</si>
  <si>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</si>
  <si>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</si>
  <si>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</si>
  <si>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</si>
  <si>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</si>
  <si>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</si>
  <si>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</si>
  <si>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</si>
  <si>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</si>
  <si>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</si>
  <si>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</si>
  <si>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</si>
  <si>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</si>
  <si>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</si>
  <si>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</si>
  <si>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</si>
  <si>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</si>
  <si>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</si>
  <si>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</si>
  <si>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</si>
  <si>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</si>
  <si>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</si>
  <si>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</si>
  <si>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</si>
  <si>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</si>
  <si>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</si>
  <si>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</si>
  <si>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</si>
  <si>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</si>
  <si>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</si>
  <si>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</si>
  <si>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</si>
  <si>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</si>
  <si>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</si>
  <si>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</si>
  <si>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</si>
  <si>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</si>
  <si>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</si>
  <si>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</si>
  <si>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</si>
  <si>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</si>
  <si>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</si>
  <si>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</si>
  <si>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</si>
  <si>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</si>
  <si>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</si>
  <si>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</si>
  <si>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</si>
  <si>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</si>
  <si>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</si>
  <si>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</si>
  <si>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</si>
  <si>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</si>
  <si>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</si>
  <si>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</si>
  <si>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</si>
  <si>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</si>
  <si>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</si>
  <si>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</si>
  <si>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</si>
  <si>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</si>
  <si>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</si>
  <si>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</si>
  <si>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</si>
  <si>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</si>
  <si>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</si>
  <si>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</si>
  <si>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</si>
  <si>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</si>
  <si>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</si>
  <si>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</si>
  <si>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</si>
  <si>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</si>
  <si>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</si>
  <si>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</si>
  <si>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</si>
  <si>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</si>
  <si>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</si>
  <si>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</si>
  <si>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</si>
  <si>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</si>
  <si>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</si>
  <si>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</si>
  <si>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</si>
  <si>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</si>
  <si>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</si>
  <si>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</si>
  <si>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</si>
  <si>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</si>
  <si>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</si>
  <si>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</si>
  <si>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</si>
  <si>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</si>
  <si>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</si>
  <si>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</si>
  <si>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</si>
  <si>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</si>
  <si>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</si>
  <si>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</si>
  <si>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</si>
  <si>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</si>
  <si>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</si>
  <si>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</si>
  <si>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</si>
  <si>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</si>
  <si>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</si>
  <si>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</si>
  <si>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</si>
  <si>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</si>
  <si>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</si>
  <si>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</si>
  <si>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</si>
  <si>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</si>
  <si>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</si>
  <si>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</si>
  <si>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</si>
  <si>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</si>
  <si>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</si>
  <si>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</si>
  <si>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</si>
  <si>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</si>
  <si>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</si>
  <si>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</si>
  <si>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</si>
  <si>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</si>
  <si>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</si>
  <si>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</si>
  <si>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</si>
  <si>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</si>
  <si>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</si>
  <si>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</si>
  <si>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</si>
  <si>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</si>
  <si>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</si>
  <si>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</si>
  <si>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</si>
  <si>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</si>
  <si>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</si>
  <si>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</si>
  <si>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</si>
  <si>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</si>
  <si>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</si>
  <si>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</si>
  <si>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</si>
  <si>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</si>
  <si>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</si>
  <si>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</si>
  <si>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</si>
  <si>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</si>
  <si>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</si>
  <si>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</si>
  <si>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</si>
  <si>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</si>
  <si>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</si>
  <si>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</si>
  <si>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</si>
  <si>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</si>
  <si>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</si>
  <si>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</si>
  <si>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</si>
  <si>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</si>
  <si>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</si>
  <si>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</si>
  <si>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</si>
  <si>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</si>
  <si>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</si>
  <si>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</si>
  <si>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</si>
  <si>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</si>
  <si>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</si>
  <si>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</si>
  <si>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</si>
  <si>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</si>
  <si>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</si>
  <si>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</si>
  <si>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</si>
  <si>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</si>
  <si>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</si>
  <si>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</si>
  <si>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</si>
  <si>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</si>
  <si>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</si>
  <si>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</si>
  <si>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</si>
  <si>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</si>
  <si>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</si>
  <si>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</si>
  <si>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</si>
  <si>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</si>
  <si>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</si>
  <si>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</si>
  <si>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</si>
  <si>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</si>
  <si>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</si>
  <si>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</si>
  <si>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</si>
  <si>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</si>
  <si>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</si>
  <si>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</si>
  <si>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</si>
  <si>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</si>
  <si>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</si>
  <si>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</si>
  <si>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</si>
  <si>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</si>
  <si>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</si>
  <si>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</si>
  <si>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</si>
  <si>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</si>
  <si>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</si>
  <si>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</si>
  <si>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</si>
  <si>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</si>
  <si>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</si>
  <si>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</si>
  <si>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</si>
  <si>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</si>
  <si>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</si>
  <si>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</si>
  <si>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</si>
  <si>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</si>
  <si>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</si>
  <si>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</si>
  <si>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</si>
  <si>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</si>
  <si>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</si>
  <si>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</si>
  <si>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</si>
  <si>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</si>
  <si>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</si>
  <si>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</si>
  <si>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</si>
  <si>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</si>
  <si>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</si>
  <si>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</si>
  <si>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</si>
  <si>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</si>
  <si>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</si>
  <si>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</si>
  <si>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</si>
  <si>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</si>
  <si>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</si>
  <si>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</si>
  <si>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</si>
  <si>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</si>
  <si>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</si>
  <si>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</si>
  <si>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</si>
  <si>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</si>
  <si>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</si>
  <si>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</si>
  <si>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</si>
  <si>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</si>
  <si>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</si>
  <si>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</si>
  <si>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</si>
  <si>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</si>
  <si>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</si>
  <si>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</si>
  <si>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</si>
  <si>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</si>
  <si>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</si>
  <si>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</si>
  <si>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</si>
  <si>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</si>
  <si>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</si>
  <si>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</si>
  <si>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</si>
  <si>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</si>
  <si>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</si>
  <si>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</si>
  <si>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</si>
  <si>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</si>
  <si>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</si>
  <si>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</si>
  <si>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</si>
  <si>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</si>
  <si>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</si>
  <si>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</si>
  <si>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</si>
  <si>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</si>
  <si>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</si>
  <si>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</si>
  <si>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</si>
  <si>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</si>
  <si>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</si>
  <si>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</si>
  <si>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</si>
  <si>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</si>
  <si>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</si>
  <si>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</si>
  <si>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</si>
  <si>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</si>
  <si>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</si>
  <si>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</si>
  <si>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</si>
  <si>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</si>
  <si>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</si>
  <si>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</si>
  <si>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</si>
  <si>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</si>
  <si>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</si>
  <si>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</si>
  <si>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</si>
  <si>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</si>
  <si>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</si>
  <si>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</si>
  <si>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</si>
  <si>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</si>
  <si>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</si>
  <si>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</si>
  <si>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</si>
  <si>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</si>
  <si>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</si>
  <si>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</si>
  <si>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</si>
  <si>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</si>
  <si>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</si>
  <si>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</si>
  <si>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</si>
  <si>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</si>
  <si>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</si>
  <si>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</si>
  <si>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</si>
  <si>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</si>
  <si>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</si>
  <si>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</si>
  <si>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</si>
  <si>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</si>
  <si>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</si>
  <si>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</si>
  <si>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</si>
  <si>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</si>
  <si>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</si>
  <si>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</si>
  <si>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</si>
  <si>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</si>
  <si>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</si>
  <si>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</si>
  <si>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</si>
  <si>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</si>
  <si>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</si>
  <si>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</si>
  <si>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</si>
  <si>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</si>
  <si>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</si>
  <si>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</si>
  <si>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</si>
  <si>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</si>
  <si>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</si>
  <si>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</si>
  <si>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</si>
  <si>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</si>
  <si>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</si>
  <si>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</si>
  <si>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</si>
  <si>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</si>
  <si>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</si>
  <si>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</si>
  <si>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</si>
  <si>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</si>
  <si>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</si>
  <si>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</si>
  <si>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</si>
  <si>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</si>
  <si>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</si>
  <si>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</si>
  <si>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</si>
  <si>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</si>
  <si>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</si>
  <si>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</si>
  <si>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</si>
  <si>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</si>
  <si>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</si>
  <si>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</si>
  <si>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</si>
  <si>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</si>
  <si>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</si>
  <si>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</si>
  <si>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</si>
  <si>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</si>
  <si>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</si>
  <si>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</si>
  <si>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</si>
  <si>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</si>
  <si>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</si>
  <si>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</si>
  <si>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</si>
  <si>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</si>
  <si>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</si>
  <si>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</si>
  <si>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</si>
  <si>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</si>
  <si>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</si>
  <si>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</si>
  <si>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</si>
  <si>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</si>
  <si>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</si>
  <si>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</si>
  <si>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</si>
  <si>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</si>
  <si>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</si>
  <si>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</si>
  <si>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</si>
  <si>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</si>
  <si>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</si>
  <si>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</si>
  <si>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</si>
  <si>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</si>
  <si>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</si>
  <si>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</si>
  <si>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</si>
  <si>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</si>
  <si>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</si>
  <si>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</si>
  <si>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</si>
  <si>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</si>
  <si>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</si>
  <si>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</si>
  <si>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</si>
  <si>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</si>
  <si>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</si>
  <si>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</si>
  <si>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</si>
  <si>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</si>
  <si>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</si>
  <si>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</si>
  <si>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</si>
  <si>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</si>
  <si>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</si>
  <si>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</si>
  <si>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</si>
  <si>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</si>
  <si>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</si>
  <si>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</si>
  <si>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</si>
  <si>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</si>
  <si>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</si>
  <si>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</si>
  <si>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</si>
  <si>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</si>
  <si>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</si>
  <si>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</si>
  <si>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</si>
  <si>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</si>
  <si>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</si>
  <si>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</si>
  <si>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</si>
  <si>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</si>
  <si>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</si>
  <si>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</si>
  <si>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</si>
  <si>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</si>
  <si>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</si>
  <si>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</si>
  <si>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</si>
  <si>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</si>
  <si>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</si>
  <si>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</si>
  <si>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</si>
  <si>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</si>
  <si>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</si>
  <si>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</si>
  <si>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</si>
  <si>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</si>
  <si>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</si>
  <si>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</si>
  <si>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</si>
  <si>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</si>
  <si>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</si>
  <si>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</si>
  <si>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</si>
  <si>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</si>
  <si>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</si>
  <si>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</si>
  <si>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</si>
  <si>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</si>
  <si>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</si>
  <si>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</si>
  <si>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</si>
  <si>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</si>
  <si>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</si>
  <si>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</si>
  <si>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</si>
  <si>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</si>
  <si>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</si>
  <si>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</si>
  <si>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</si>
  <si>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</si>
  <si>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</si>
  <si>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</si>
  <si>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</si>
  <si>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</si>
  <si>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</si>
  <si>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</si>
  <si>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</si>
  <si>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</si>
  <si>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</si>
  <si>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</si>
  <si>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</si>
  <si>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</si>
  <si>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</si>
  <si>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</si>
  <si>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</si>
  <si>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</si>
  <si>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</si>
  <si>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</si>
  <si>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</si>
  <si>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</si>
  <si>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</si>
  <si>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</si>
  <si>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</si>
  <si>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</si>
  <si>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</si>
  <si>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</si>
  <si>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</si>
  <si>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</si>
  <si>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</si>
  <si>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</si>
  <si>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</si>
  <si>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</si>
  <si>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</si>
  <si>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</si>
  <si>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</si>
  <si>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</si>
  <si>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</si>
  <si>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</si>
  <si>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</si>
  <si>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</si>
  <si>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</si>
  <si>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</si>
  <si>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</si>
  <si>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</si>
  <si>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</si>
  <si>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</si>
  <si>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</si>
  <si>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</si>
  <si>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</si>
  <si>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</si>
  <si>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</si>
  <si>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</si>
  <si>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</si>
  <si>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</si>
  <si>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</si>
  <si>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</si>
  <si>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</si>
  <si>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</si>
  <si>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</si>
  <si>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</si>
  <si>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</si>
  <si>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</si>
  <si>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</si>
  <si>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</si>
  <si>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</si>
  <si>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</si>
  <si>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</si>
  <si>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</si>
  <si>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</si>
  <si>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</si>
  <si>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</si>
  <si>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</si>
  <si>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</si>
  <si>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</si>
  <si>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</si>
  <si>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</si>
  <si>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</si>
  <si>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</si>
  <si>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</si>
  <si>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</si>
  <si>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</si>
  <si>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</si>
  <si>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</si>
  <si>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</si>
  <si>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</si>
  <si>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</si>
  <si>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</si>
  <si>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</si>
  <si>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</si>
  <si>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</si>
  <si>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</si>
  <si>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</si>
  <si>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</si>
  <si>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</si>
  <si>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</si>
  <si>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</si>
  <si>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</si>
  <si>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</si>
  <si>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</si>
  <si>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</si>
  <si>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</si>
  <si>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</si>
  <si>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</si>
  <si>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</si>
  <si>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</si>
  <si>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</si>
  <si>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</si>
  <si>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</si>
  <si>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</si>
  <si>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</si>
  <si>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</si>
  <si>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</si>
  <si>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</si>
  <si>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</si>
  <si>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</si>
  <si>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</si>
  <si>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</si>
  <si>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</si>
  <si>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</si>
  <si>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</si>
  <si>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</si>
  <si>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</si>
  <si>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</si>
  <si>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</si>
  <si>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</si>
  <si>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</si>
  <si>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</si>
  <si>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</si>
  <si>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</si>
  <si>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</si>
  <si>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</si>
  <si>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</si>
  <si>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</si>
  <si>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</si>
  <si>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</si>
  <si>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</si>
  <si>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</si>
  <si>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</si>
  <si>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</si>
  <si>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</si>
  <si>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</si>
  <si>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</si>
  <si>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</si>
  <si>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</si>
  <si>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</si>
  <si>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</si>
  <si>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</si>
  <si>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</si>
  <si>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</si>
  <si>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</si>
  <si>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</si>
  <si>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</si>
  <si>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</si>
  <si>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</si>
  <si>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</si>
  <si>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</si>
  <si>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</si>
  <si>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</si>
  <si>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</si>
  <si>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</si>
  <si>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</si>
  <si>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</si>
  <si>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</si>
  <si>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</si>
  <si>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</si>
  <si>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</si>
  <si>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</si>
  <si>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</si>
  <si>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</si>
  <si>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</si>
  <si>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</si>
  <si>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</si>
  <si>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</si>
  <si>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</si>
  <si>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</si>
  <si>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</si>
  <si>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</si>
  <si>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</si>
  <si>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</si>
  <si>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</si>
  <si>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</si>
  <si>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</si>
  <si>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</si>
  <si>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</si>
  <si>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</si>
  <si>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</si>
  <si>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</si>
  <si>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</si>
  <si>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</si>
  <si>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</si>
  <si>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</si>
  <si>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</si>
  <si>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</si>
  <si>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</si>
  <si>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</si>
  <si>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</si>
  <si>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</si>
  <si>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</si>
  <si>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</si>
  <si>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</si>
  <si>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</si>
  <si>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</si>
  <si>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</si>
  <si>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</si>
  <si>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</si>
  <si>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</si>
  <si>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</si>
  <si>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</si>
  <si>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</si>
  <si>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</si>
  <si>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</si>
  <si>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</si>
  <si>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</si>
  <si>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</si>
  <si>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</si>
  <si>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</si>
  <si>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</si>
  <si>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</si>
  <si>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</si>
  <si>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</si>
  <si>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</si>
  <si>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</si>
  <si>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</si>
  <si>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</si>
  <si>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</si>
  <si>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</si>
  <si>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</si>
  <si>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</si>
  <si>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</si>
  <si>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</si>
  <si>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</si>
  <si>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</si>
  <si>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</si>
  <si>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</si>
  <si>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</si>
  <si>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</si>
  <si>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</si>
  <si>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</si>
  <si>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</si>
  <si>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</si>
  <si>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</si>
  <si>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</si>
  <si>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</si>
  <si>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</si>
  <si>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</si>
  <si>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</si>
  <si>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</si>
  <si>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</si>
  <si>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</si>
  <si>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</si>
  <si>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</si>
  <si>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</si>
  <si>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</si>
  <si>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</si>
  <si>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</si>
  <si>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</si>
  <si>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</si>
  <si>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</si>
  <si>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</si>
  <si>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</si>
  <si>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</si>
  <si>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</si>
  <si>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</si>
  <si>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</si>
  <si>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</si>
  <si>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</si>
  <si>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</si>
  <si>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</si>
  <si>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</si>
  <si>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</si>
  <si>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</si>
  <si>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</si>
  <si>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</si>
  <si>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</si>
  <si>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</si>
  <si>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</si>
  <si>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</si>
  <si>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</si>
  <si>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</si>
  <si>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</si>
  <si>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</si>
  <si>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</si>
  <si>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</si>
  <si>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</si>
  <si>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</si>
  <si>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</si>
  <si>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</si>
  <si>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</si>
  <si>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</si>
  <si>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</si>
  <si>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</si>
  <si>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</si>
  <si>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</si>
  <si>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</si>
  <si>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</si>
  <si>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</si>
  <si>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</si>
  <si>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</si>
  <si>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</si>
  <si>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</si>
  <si>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</si>
  <si>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</si>
  <si>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</si>
  <si>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</si>
  <si>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</si>
  <si>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</si>
  <si>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</si>
  <si>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</si>
  <si>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</si>
  <si>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</si>
  <si>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</si>
  <si>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</si>
  <si>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</si>
  <si>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</si>
  <si>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</si>
  <si>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</si>
  <si>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</si>
  <si>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</si>
  <si>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</si>
  <si>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</si>
  <si>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</si>
  <si>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</si>
  <si>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</si>
  <si>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</si>
  <si>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</si>
  <si>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</si>
  <si>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</si>
  <si>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</si>
  <si>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</si>
  <si>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</si>
  <si>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</si>
  <si>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</si>
  <si>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</si>
  <si>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</si>
  <si>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</si>
  <si>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</si>
  <si>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</si>
  <si>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</si>
  <si>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</si>
  <si>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</si>
  <si>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</si>
  <si>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</si>
  <si>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</si>
  <si>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</si>
  <si>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</si>
  <si>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</si>
  <si>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</si>
  <si>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</si>
  <si>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</si>
  <si>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</si>
  <si>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</si>
  <si>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</si>
  <si>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</si>
  <si>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</si>
  <si>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</si>
  <si>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</si>
  <si>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</si>
  <si>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</si>
  <si>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</si>
  <si>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</si>
  <si>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</si>
  <si>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</si>
  <si>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</si>
  <si>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</si>
  <si>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</si>
  <si>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</si>
  <si>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</si>
  <si>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</si>
  <si>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</si>
  <si>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</si>
  <si>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</si>
  <si>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</si>
  <si>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</si>
  <si>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</si>
  <si>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</si>
  <si>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</si>
  <si>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</si>
  <si>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</si>
  <si>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</si>
  <si>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</si>
  <si>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</si>
  <si>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</si>
  <si>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</si>
  <si>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</si>
  <si>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</si>
  <si>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</si>
  <si>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</si>
  <si>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</si>
  <si>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</si>
  <si>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</si>
  <si>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</si>
  <si>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</si>
  <si>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</si>
  <si>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</si>
  <si>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</si>
  <si>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</si>
  <si>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</si>
  <si>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</si>
  <si>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</si>
  <si>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</si>
  <si>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</si>
  <si>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</si>
  <si>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</si>
  <si>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</si>
  <si>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</si>
  <si>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</si>
  <si>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</si>
  <si>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</si>
  <si>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</si>
  <si>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</si>
  <si>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</si>
  <si>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</si>
  <si>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</si>
  <si>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</si>
  <si>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</si>
  <si>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</si>
  <si>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</si>
  <si>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</si>
  <si>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</si>
  <si>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</si>
  <si>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</si>
  <si>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</si>
  <si>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</si>
  <si>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</si>
  <si>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</si>
  <si>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</si>
  <si>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</si>
  <si>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</si>
  <si>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</si>
  <si>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</si>
  <si>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</si>
  <si>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</si>
  <si>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</si>
  <si>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</si>
  <si>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</si>
  <si>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</si>
  <si>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</si>
  <si>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</si>
  <si>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</si>
  <si>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</si>
  <si>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</si>
  <si>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</si>
  <si>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</si>
  <si>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</si>
  <si>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</si>
  <si>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</si>
  <si>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</si>
  <si>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</si>
  <si>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</si>
  <si>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</si>
  <si>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</si>
  <si>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</si>
  <si>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</si>
  <si>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</si>
  <si>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</si>
  <si>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</si>
  <si>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</si>
  <si>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</si>
  <si>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</si>
  <si>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</si>
  <si>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</si>
  <si>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</si>
  <si>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</si>
  <si>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</si>
  <si>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</si>
  <si>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</si>
  <si>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</si>
  <si>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</si>
  <si>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</si>
  <si>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</si>
  <si>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</si>
  <si>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</si>
  <si>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</si>
  <si>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</si>
  <si>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</si>
  <si>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</si>
  <si>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</si>
  <si>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</si>
  <si>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</si>
  <si>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</si>
  <si>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</si>
  <si>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</si>
  <si>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</si>
  <si>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</si>
  <si>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</si>
  <si>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</si>
  <si>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</si>
  <si>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</si>
  <si>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</si>
  <si>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</si>
  <si>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</si>
  <si>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</si>
  <si>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</si>
  <si>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</si>
  <si>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</si>
  <si>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</si>
  <si>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</si>
  <si>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</si>
  <si>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</si>
  <si>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</si>
  <si>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</si>
  <si>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</si>
  <si>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</si>
  <si>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</si>
  <si>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</si>
  <si>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</si>
  <si>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</si>
  <si>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</si>
  <si>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</si>
  <si>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</si>
  <si>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</si>
  <si>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</si>
  <si>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</si>
  <si>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</si>
  <si>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</si>
  <si>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</si>
  <si>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</si>
  <si>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</si>
  <si>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</si>
  <si>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</si>
  <si>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</si>
  <si>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</si>
  <si>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</si>
  <si>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</si>
  <si>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</si>
  <si>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</si>
  <si>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</si>
  <si>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</si>
  <si>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</si>
  <si>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</si>
  <si>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</si>
  <si>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</si>
  <si>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</si>
  <si>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</si>
  <si>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</si>
  <si>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</si>
  <si>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</si>
  <si>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</si>
  <si>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</si>
  <si>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</si>
  <si>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</si>
  <si>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</si>
  <si>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</si>
  <si>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</si>
  <si>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</si>
  <si>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</si>
  <si>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</si>
  <si>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</si>
  <si>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</si>
  <si>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</si>
  <si>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</si>
  <si>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</si>
  <si>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</si>
  <si>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</si>
  <si>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</si>
  <si>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</si>
  <si>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</si>
  <si>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</si>
  <si>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</si>
  <si>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</si>
  <si>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</si>
  <si>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</si>
  <si>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</si>
  <si>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</si>
  <si>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</si>
  <si>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</si>
  <si>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</si>
  <si>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</si>
  <si>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</si>
  <si>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</si>
  <si>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</si>
  <si>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</si>
  <si>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</si>
  <si>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</si>
  <si>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</si>
  <si>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</si>
  <si>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</si>
  <si>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</si>
  <si>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</si>
  <si>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</si>
  <si>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</si>
  <si>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</si>
  <si>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</si>
  <si>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</si>
  <si>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</si>
  <si>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</si>
  <si>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</si>
  <si>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</si>
  <si>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</si>
  <si>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</si>
  <si>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</si>
  <si>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</si>
  <si>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</si>
  <si>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</si>
  <si>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</si>
  <si>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</si>
  <si>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</si>
  <si>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</si>
  <si>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</si>
  <si>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</si>
  <si>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</si>
  <si>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</si>
  <si>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</si>
  <si>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</si>
  <si>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</si>
  <si>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</si>
  <si>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</si>
  <si>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</si>
  <si>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</si>
  <si>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</si>
  <si>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</si>
  <si>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</si>
  <si>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</si>
  <si>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</si>
  <si>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</si>
  <si>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</si>
  <si>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</si>
  <si>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</si>
  <si>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</si>
  <si>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</si>
  <si>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</si>
  <si>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</si>
  <si>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</si>
  <si>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</si>
  <si>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</si>
  <si>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</si>
  <si>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</si>
  <si>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</si>
  <si>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</si>
  <si>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</si>
  <si>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</si>
  <si>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</si>
  <si>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</si>
  <si>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</si>
  <si>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</si>
  <si>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</si>
  <si>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</si>
  <si>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</si>
  <si>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</si>
  <si>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</si>
  <si>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</si>
  <si>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</si>
  <si>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</si>
  <si>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</si>
  <si>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</si>
  <si>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</si>
  <si>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</si>
  <si>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</si>
  <si>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</si>
  <si>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</si>
  <si>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</si>
  <si>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</si>
  <si>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</si>
  <si>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</si>
  <si>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</si>
  <si>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</si>
  <si>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</si>
  <si>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</si>
  <si>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</si>
  <si>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</si>
  <si>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</si>
  <si>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</si>
  <si>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</si>
  <si>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</si>
  <si>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</si>
  <si>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</si>
  <si>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</si>
  <si>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</si>
  <si>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</si>
  <si>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</si>
  <si>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</si>
  <si>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</si>
  <si>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</si>
  <si>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</si>
  <si>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</si>
  <si>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</si>
  <si>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</si>
  <si>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</si>
  <si>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</si>
  <si>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</si>
  <si>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</si>
  <si>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</si>
  <si>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</si>
  <si>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</si>
  <si>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</si>
  <si>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</si>
  <si>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</si>
  <si>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</si>
  <si>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</si>
  <si>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</si>
  <si>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</si>
  <si>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</si>
  <si>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</si>
  <si>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</si>
  <si>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</si>
  <si>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</si>
  <si>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</si>
  <si>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</si>
  <si>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</si>
  <si>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</si>
  <si>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</si>
  <si>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</si>
  <si>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</si>
  <si>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</si>
  <si>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</si>
  <si>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</si>
  <si>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</si>
  <si>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</si>
  <si>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</si>
  <si>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</si>
  <si>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</si>
  <si>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</si>
  <si>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</si>
  <si>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</si>
  <si>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</si>
  <si>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</si>
  <si>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</si>
  <si>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</si>
  <si>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</si>
  <si>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</si>
  <si>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</si>
  <si>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</si>
  <si>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</si>
  <si>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</si>
  <si>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</si>
  <si>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</si>
  <si>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</si>
  <si>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</si>
  <si>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</si>
  <si>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</si>
  <si>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</si>
  <si>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</si>
  <si>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</si>
  <si>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</si>
  <si>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</si>
  <si>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</si>
  <si>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</si>
  <si>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</si>
  <si>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</si>
  <si>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</si>
  <si>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</si>
  <si>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</si>
  <si>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</si>
  <si>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</si>
  <si>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</si>
  <si>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</si>
  <si>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</si>
  <si>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</si>
  <si>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</si>
  <si>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</si>
  <si>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</si>
  <si>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</si>
  <si>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</si>
  <si>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</si>
  <si>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</si>
  <si>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</si>
  <si>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</si>
  <si>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</si>
  <si>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</si>
  <si>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</si>
  <si>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</si>
  <si>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</si>
  <si>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</si>
  <si>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</si>
  <si>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</si>
  <si>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</si>
  <si>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</si>
  <si>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</si>
  <si>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</si>
  <si>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</si>
  <si>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</si>
  <si>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</si>
  <si>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</si>
  <si>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</si>
  <si>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</si>
  <si>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</si>
  <si>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</si>
  <si>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</si>
  <si>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</si>
  <si>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</si>
  <si>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</si>
  <si>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</si>
  <si>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</si>
  <si>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</si>
  <si>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</si>
  <si>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</si>
  <si>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</si>
  <si>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</si>
  <si>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</si>
  <si>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</si>
  <si>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</si>
  <si>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</si>
  <si>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</si>
  <si>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</si>
  <si>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</si>
  <si>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</si>
  <si>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</si>
  <si>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</si>
  <si>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</si>
  <si>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</si>
  <si>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</si>
  <si>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</si>
  <si>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</si>
  <si>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</si>
  <si>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</si>
  <si>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</si>
  <si>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</si>
  <si>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</si>
  <si>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</si>
  <si>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</si>
  <si>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</si>
  <si>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</si>
  <si>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</si>
  <si>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</si>
  <si>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</si>
  <si>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</si>
  <si>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</si>
  <si>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</si>
  <si>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</si>
  <si>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</si>
  <si>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</si>
  <si>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</si>
  <si>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</si>
  <si>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</si>
  <si>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</si>
  <si>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</si>
  <si>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</si>
  <si>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</si>
  <si>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</si>
  <si>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</si>
  <si>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</si>
  <si>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</si>
  <si>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</si>
  <si>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</si>
  <si>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</si>
  <si>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</si>
  <si>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</si>
  <si>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</si>
  <si>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</si>
  <si>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</si>
  <si>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</si>
  <si>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</si>
  <si>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</si>
  <si>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</si>
  <si>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</si>
  <si>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</si>
  <si>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</si>
  <si>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</si>
  <si>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</si>
  <si>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</si>
  <si>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</si>
  <si>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</si>
  <si>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</si>
  <si>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</si>
  <si>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</si>
  <si>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</si>
  <si>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</si>
  <si>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</si>
  <si>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</si>
  <si>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</si>
  <si>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</si>
  <si>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</si>
  <si>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</si>
  <si>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</si>
  <si>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</si>
  <si>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</si>
  <si>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</si>
  <si>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</si>
  <si>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</si>
  <si>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</si>
  <si>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</si>
  <si>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</si>
  <si>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</si>
  <si>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</si>
  <si>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</si>
  <si>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</si>
  <si>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</si>
  <si>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</si>
  <si>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</si>
  <si>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</si>
  <si>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</si>
  <si>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</si>
  <si>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</si>
  <si>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</si>
  <si>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</si>
  <si>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</si>
  <si>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</si>
  <si>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</si>
  <si>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</si>
  <si>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</si>
  <si>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</si>
  <si>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</si>
  <si>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</si>
  <si>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</si>
  <si>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</si>
  <si>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</si>
  <si>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</si>
  <si>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</si>
  <si>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</si>
  <si>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</si>
  <si>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</si>
  <si>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</si>
  <si>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</si>
  <si>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</si>
  <si>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</si>
  <si>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</si>
  <si>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</si>
  <si>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</si>
  <si>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</si>
  <si>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</si>
  <si>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</si>
  <si>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</si>
  <si>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</si>
  <si>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</si>
  <si>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</si>
  <si>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</si>
  <si>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</si>
  <si>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</si>
  <si>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</si>
  <si>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</si>
  <si>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</si>
  <si>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</si>
  <si>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</si>
  <si>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</si>
  <si>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</si>
  <si>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</si>
  <si>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</si>
  <si>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</si>
  <si>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</si>
  <si>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</si>
  <si>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</si>
  <si>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</si>
  <si>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</si>
  <si>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</si>
  <si>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</si>
  <si>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</si>
  <si>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</si>
  <si>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</si>
  <si>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</si>
  <si>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</si>
  <si>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</si>
  <si>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</si>
  <si>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</si>
  <si>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</si>
  <si>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</si>
  <si>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</si>
  <si>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</si>
  <si>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</si>
  <si>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</si>
  <si>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</si>
  <si>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</si>
  <si>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</si>
  <si>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</si>
  <si>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</si>
  <si>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</si>
  <si>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</si>
  <si>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</si>
  <si>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</si>
  <si>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</si>
  <si>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</si>
  <si>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</si>
  <si>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</si>
  <si>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</si>
  <si>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</si>
  <si>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</si>
  <si>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</si>
  <si>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</si>
  <si>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</si>
  <si>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</si>
  <si>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</si>
  <si>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</si>
  <si>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</si>
  <si>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</si>
  <si>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</si>
  <si>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</si>
  <si>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</si>
  <si>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</si>
  <si>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</si>
  <si>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</si>
  <si>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</si>
  <si>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</si>
  <si>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</si>
  <si>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</si>
  <si>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</si>
  <si>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</si>
  <si>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</si>
  <si>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</si>
  <si>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</si>
  <si>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</si>
  <si>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</si>
  <si>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</si>
  <si>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</si>
  <si>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</si>
  <si>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</si>
  <si>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</si>
  <si>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</si>
  <si>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</si>
  <si>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</si>
  <si>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</si>
  <si>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</si>
  <si>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</si>
  <si>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</si>
  <si>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</si>
  <si>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</si>
  <si>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</si>
  <si>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</si>
  <si>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</si>
  <si>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</si>
  <si>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</si>
  <si>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</si>
  <si>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</si>
  <si>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</si>
  <si>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</si>
  <si>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</si>
  <si>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</si>
  <si>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</si>
  <si>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</si>
  <si>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</si>
  <si>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</si>
  <si>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</si>
  <si>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</si>
  <si>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</si>
  <si>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</si>
  <si>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</si>
  <si>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</si>
  <si>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</si>
  <si>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</si>
  <si>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</si>
  <si>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</si>
  <si>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</si>
  <si>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</si>
  <si>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</si>
  <si>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</si>
  <si>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</si>
  <si>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</si>
  <si>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</si>
  <si>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</si>
  <si>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</si>
  <si>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</si>
  <si>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</si>
  <si>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</si>
  <si>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</si>
  <si>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</si>
  <si>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</si>
  <si>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</si>
  <si>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</si>
  <si>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</si>
  <si>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</si>
  <si>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</si>
  <si>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</si>
  <si>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</si>
  <si>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</si>
  <si>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</si>
  <si>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</si>
  <si>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</si>
  <si>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</si>
  <si>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</si>
  <si>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</si>
  <si>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</si>
  <si>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</si>
  <si>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</si>
  <si>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</si>
  <si>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</si>
  <si>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</si>
  <si>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</si>
  <si>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</si>
  <si>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</si>
  <si>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</si>
  <si>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</si>
  <si>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</si>
  <si>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</si>
  <si>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</si>
  <si>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</si>
  <si>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</si>
  <si>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</si>
  <si>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</si>
  <si>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</si>
  <si>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</si>
  <si>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</si>
  <si>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</si>
  <si>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</si>
  <si>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</si>
  <si>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</si>
  <si>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</si>
  <si>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</si>
  <si>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</si>
  <si>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</si>
  <si>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</si>
  <si>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</si>
  <si>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</si>
  <si>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</si>
  <si>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</si>
  <si>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</si>
  <si>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</si>
  <si>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</si>
  <si>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</si>
  <si>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</si>
  <si>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</si>
  <si>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</si>
  <si>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</si>
  <si>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</si>
  <si>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</si>
  <si>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</si>
  <si>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</si>
  <si>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</si>
  <si>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</si>
  <si>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</si>
  <si>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</si>
  <si>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</si>
  <si>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</si>
  <si>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</si>
  <si>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</si>
  <si>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</si>
  <si>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</si>
  <si>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</si>
  <si>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</si>
  <si>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</si>
  <si>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</si>
  <si>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</si>
  <si>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</si>
  <si>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</si>
  <si>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</si>
  <si>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</si>
  <si>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</si>
  <si>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</si>
  <si>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</si>
  <si>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</si>
  <si>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</si>
  <si>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</si>
  <si>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</si>
  <si>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</si>
  <si>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</si>
  <si>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</si>
  <si>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</si>
  <si>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</si>
  <si>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</si>
  <si>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</si>
  <si>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</si>
  <si>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</si>
  <si>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</si>
  <si>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</si>
  <si>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</si>
  <si>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</si>
  <si>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</si>
  <si>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</si>
  <si>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</si>
  <si>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</si>
  <si>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</si>
  <si>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</si>
  <si>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</si>
  <si>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</si>
  <si>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</si>
  <si>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</si>
  <si>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</si>
  <si>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</si>
  <si>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</si>
  <si>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</si>
  <si>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</si>
  <si>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</si>
  <si>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</si>
  <si>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</si>
  <si>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</si>
  <si>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</si>
  <si>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</si>
  <si>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</si>
  <si>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</si>
  <si>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</si>
  <si>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</si>
  <si>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</si>
  <si>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</si>
  <si>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</si>
  <si>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</si>
  <si>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</si>
  <si>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</si>
  <si>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</si>
  <si>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</si>
  <si>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</si>
  <si>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</si>
  <si>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</si>
  <si>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</si>
  <si>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</si>
  <si>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</si>
  <si>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</si>
  <si>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</si>
  <si>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</si>
  <si>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</si>
  <si>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</si>
  <si>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</si>
  <si>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</si>
  <si>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</si>
  <si>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</si>
  <si>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</si>
  <si>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</si>
  <si>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</si>
  <si>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</si>
  <si>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</si>
  <si>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</si>
  <si>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</si>
  <si>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</si>
  <si>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</si>
  <si>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</si>
  <si>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</si>
  <si>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</si>
  <si>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</si>
  <si>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</si>
  <si>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</si>
  <si>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</si>
  <si>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</si>
  <si>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</si>
  <si>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</si>
  <si>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</si>
  <si>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</si>
  <si>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</si>
  <si>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</si>
  <si>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</si>
  <si>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</si>
  <si>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</si>
  <si>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</si>
  <si>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</si>
  <si>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</si>
  <si>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</si>
  <si>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</si>
  <si>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</si>
  <si>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</si>
  <si>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</si>
  <si>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</si>
  <si>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</si>
  <si>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</si>
  <si>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</si>
  <si>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</si>
  <si>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</si>
  <si>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</si>
  <si>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</si>
  <si>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</si>
  <si>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</si>
  <si>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</si>
  <si>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</si>
  <si>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</si>
  <si>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</si>
  <si>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</si>
  <si>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</si>
  <si>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</si>
  <si>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</si>
  <si>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</si>
  <si>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</si>
  <si>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</si>
  <si>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</si>
  <si>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</si>
  <si>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</si>
  <si>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</si>
  <si>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</si>
  <si>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</si>
  <si>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</si>
  <si>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</si>
  <si>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</si>
  <si>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</si>
  <si>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</si>
  <si>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</si>
  <si>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</si>
  <si>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</si>
  <si>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</si>
  <si>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</si>
  <si>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</si>
  <si>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</si>
  <si>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</si>
  <si>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</si>
  <si>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</si>
  <si>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</si>
  <si>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</si>
  <si>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</si>
  <si>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</si>
  <si>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</si>
  <si>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</si>
  <si>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</si>
  <si>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</si>
  <si>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</si>
  <si>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</si>
  <si>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</si>
  <si>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</si>
  <si>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</si>
  <si>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</si>
  <si>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</si>
  <si>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</si>
  <si>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</si>
  <si>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</si>
  <si>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</si>
  <si>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</si>
  <si>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</si>
  <si>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</si>
  <si>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</si>
  <si>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</si>
  <si>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</si>
  <si>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</si>
  <si>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</si>
  <si>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</si>
  <si>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</si>
  <si>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</si>
  <si>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</si>
  <si>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</si>
  <si>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</si>
  <si>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</si>
  <si>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</si>
  <si>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</si>
  <si>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</si>
  <si>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</si>
  <si>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</si>
  <si>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</si>
  <si>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</si>
  <si>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</si>
  <si>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</si>
  <si>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</si>
  <si>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</si>
  <si>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</si>
  <si>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</si>
  <si>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</si>
  <si>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</si>
  <si>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</si>
  <si>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</si>
  <si>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</si>
  <si>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</si>
  <si>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</si>
  <si>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</si>
  <si>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</si>
  <si>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</si>
  <si>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</si>
  <si>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</si>
  <si>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</si>
  <si>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</si>
  <si>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</si>
  <si>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</si>
  <si>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</si>
  <si>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</si>
  <si>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</si>
  <si>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</si>
  <si>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</si>
  <si>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</si>
  <si>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</si>
  <si>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</si>
  <si>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</si>
  <si>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</si>
  <si>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</si>
  <si>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</si>
  <si>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</si>
  <si>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</si>
  <si>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</si>
  <si>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</si>
  <si>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</si>
  <si>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</si>
  <si>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</si>
  <si>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</si>
  <si>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</si>
  <si>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</si>
  <si>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</si>
  <si>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</si>
  <si>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</si>
  <si>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</si>
  <si>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</si>
  <si>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</si>
  <si>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</si>
  <si>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</si>
  <si>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</si>
  <si>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</si>
  <si>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</si>
  <si>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</si>
  <si>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</si>
  <si>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</si>
  <si>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</si>
  <si>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</si>
  <si>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</si>
  <si>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</si>
  <si>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</si>
  <si>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</si>
  <si>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</si>
  <si>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</si>
  <si>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</si>
  <si>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</si>
  <si>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</si>
  <si>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</si>
  <si>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</si>
  <si>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</si>
  <si>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</si>
  <si>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</si>
  <si>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</si>
  <si>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</si>
  <si>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</si>
  <si>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</si>
  <si>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</si>
  <si>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</si>
  <si>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</si>
  <si>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</si>
  <si>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</si>
  <si>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</si>
  <si>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</si>
  <si>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</si>
  <si>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</si>
  <si>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</si>
  <si>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</si>
  <si>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</si>
  <si>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</si>
  <si>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</si>
  <si>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</si>
  <si>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</si>
  <si>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</si>
  <si>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</si>
  <si>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</si>
  <si>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</si>
  <si>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</si>
  <si>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</si>
  <si>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</si>
  <si>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</si>
  <si>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</si>
  <si>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</si>
  <si>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</si>
  <si>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</si>
  <si>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</si>
  <si>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</si>
  <si>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</si>
  <si>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</si>
  <si>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</si>
  <si>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</si>
  <si>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</si>
  <si>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</si>
  <si>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</si>
  <si>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</si>
  <si>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</si>
  <si>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</si>
  <si>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</si>
  <si>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</si>
  <si>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</si>
  <si>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</si>
  <si>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</si>
  <si>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</si>
  <si>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</si>
  <si>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</si>
  <si>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</si>
  <si>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</si>
  <si>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</si>
  <si>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</si>
  <si>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</si>
  <si>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</si>
  <si>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</si>
  <si>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</si>
  <si>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</si>
  <si>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</si>
  <si>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</si>
  <si>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</si>
  <si>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</si>
  <si>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</si>
  <si>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</si>
  <si>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</si>
  <si>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</si>
  <si>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</si>
  <si>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</si>
  <si>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</si>
  <si>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</si>
  <si>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</si>
  <si>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</si>
  <si>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</si>
  <si>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</si>
  <si>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</si>
  <si>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</si>
  <si>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</si>
  <si>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</si>
  <si>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</si>
  <si>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</si>
  <si>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</si>
  <si>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</si>
  <si>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</si>
  <si>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</si>
  <si>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</si>
  <si>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</si>
  <si>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</si>
  <si>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</si>
  <si>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</si>
  <si>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</si>
  <si>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</si>
  <si>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</si>
  <si>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</si>
  <si>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</si>
  <si>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</si>
  <si>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</si>
  <si>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</si>
  <si>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</si>
  <si>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</si>
  <si>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</si>
  <si>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</si>
  <si>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</si>
  <si>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</si>
  <si>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</si>
  <si>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</si>
  <si>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</si>
  <si>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</si>
  <si>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</si>
  <si>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</si>
  <si>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</si>
  <si>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</si>
  <si>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</si>
  <si>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</si>
  <si>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</si>
  <si>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</si>
  <si>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</si>
  <si>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</si>
  <si>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</si>
  <si>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</si>
  <si>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</si>
  <si>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</si>
  <si>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</si>
  <si>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</si>
  <si>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</si>
  <si>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</si>
  <si>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</si>
  <si>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</si>
  <si>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</si>
  <si>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</si>
  <si>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</si>
  <si>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</si>
  <si>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</si>
  <si>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</si>
  <si>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</si>
  <si>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</si>
  <si>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</si>
  <si>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</si>
  <si>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</si>
  <si>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</si>
  <si>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</si>
  <si>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</si>
  <si>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</si>
  <si>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</si>
  <si>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</si>
  <si>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</si>
  <si>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</si>
  <si>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</si>
  <si>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</si>
  <si>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</si>
  <si>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</si>
  <si>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</si>
  <si>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</si>
  <si>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</si>
  <si>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</si>
  <si>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</si>
  <si>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</si>
  <si>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</si>
  <si>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</si>
  <si>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</si>
  <si>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</si>
  <si>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</si>
  <si>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</si>
  <si>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</si>
  <si>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</si>
  <si>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</si>
  <si>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</si>
  <si>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</si>
  <si>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</si>
  <si>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</si>
  <si>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</si>
  <si>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</si>
  <si>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</si>
  <si>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</si>
  <si>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</si>
  <si>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</si>
  <si>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</si>
  <si>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</si>
  <si>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</si>
  <si>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</si>
  <si>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</si>
  <si>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</si>
  <si>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</si>
  <si>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</si>
  <si>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</si>
  <si>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</si>
  <si>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</si>
  <si>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</si>
  <si>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</si>
  <si>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</si>
  <si>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</si>
  <si>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</si>
  <si>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</si>
  <si>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</si>
  <si>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</si>
  <si>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</si>
  <si>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</si>
  <si>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</si>
  <si>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</si>
  <si>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</si>
  <si>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</si>
  <si>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</si>
  <si>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</si>
  <si>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</si>
  <si>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</si>
  <si>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</si>
  <si>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</si>
  <si>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</si>
  <si>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</si>
  <si>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</si>
  <si>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</si>
  <si>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</si>
  <si>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</si>
  <si>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</si>
  <si>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</si>
  <si>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</si>
  <si>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</si>
  <si>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</si>
  <si>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</si>
  <si>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</si>
  <si>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</si>
  <si>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</si>
  <si>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</si>
  <si>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</si>
  <si>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</si>
  <si>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</si>
  <si>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</si>
  <si>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</si>
  <si>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</si>
  <si>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</si>
  <si>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</si>
  <si>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</si>
  <si>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</si>
  <si>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</si>
  <si>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</si>
  <si>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</si>
  <si>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</si>
  <si>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</si>
  <si>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</si>
  <si>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</si>
  <si>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</si>
  <si>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</si>
  <si>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</si>
  <si>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</si>
  <si>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</si>
  <si>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</si>
  <si>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</si>
  <si>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</si>
  <si>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</si>
  <si>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</si>
  <si>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</si>
  <si>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</si>
  <si>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</si>
  <si>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</si>
  <si>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</si>
  <si>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</si>
  <si>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</si>
  <si>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</si>
  <si>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</si>
  <si>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</si>
  <si>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</si>
  <si>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</si>
  <si>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</si>
  <si>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</si>
  <si>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</si>
  <si>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</si>
  <si>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</si>
  <si>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</si>
  <si>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</si>
  <si>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</si>
  <si>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</si>
  <si>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</si>
  <si>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</si>
  <si>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</si>
  <si>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</si>
  <si>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</si>
  <si>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</si>
  <si>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</si>
  <si>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</si>
  <si>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</si>
  <si>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</si>
  <si>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</si>
  <si>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</si>
  <si>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</si>
  <si>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</si>
  <si>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</si>
  <si>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</si>
  <si>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</si>
  <si>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</si>
  <si>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</si>
  <si>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</si>
  <si>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</si>
  <si>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</si>
  <si>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</si>
  <si>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</si>
  <si>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</si>
  <si>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</si>
  <si>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</si>
  <si>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</si>
  <si>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</si>
  <si>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</si>
  <si>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</si>
  <si>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</si>
  <si>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</si>
  <si>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</si>
  <si>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</si>
  <si>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</si>
  <si>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</si>
  <si>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</si>
  <si>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</si>
  <si>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</si>
  <si>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</si>
  <si>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</si>
  <si>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</si>
  <si>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</si>
  <si>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</si>
  <si>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</si>
  <si>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</si>
  <si>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</si>
  <si>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</si>
  <si>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</si>
  <si>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</si>
  <si>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</si>
  <si>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</si>
  <si>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</si>
  <si>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</si>
  <si>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</si>
  <si>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</si>
  <si>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</si>
  <si>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</si>
  <si>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</si>
  <si>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</si>
  <si>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</si>
  <si>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</si>
  <si>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</si>
  <si>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</si>
  <si>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</si>
  <si>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</si>
  <si>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</si>
  <si>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</si>
  <si>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</si>
  <si>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</si>
  <si>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</si>
  <si>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</si>
  <si>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</si>
  <si>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</si>
  <si>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</si>
  <si>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</si>
  <si>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</si>
  <si>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</si>
  <si>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</si>
  <si>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</si>
  <si>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</si>
  <si>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</si>
  <si>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</si>
  <si>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</si>
  <si>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</si>
  <si>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</si>
  <si>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</si>
  <si>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</si>
  <si>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</si>
  <si>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</si>
  <si>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</si>
  <si>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</si>
  <si>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</si>
  <si>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</si>
  <si>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</si>
  <si>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</si>
  <si>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</si>
  <si>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</si>
  <si>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</si>
  <si>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</si>
  <si>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</si>
  <si>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</si>
  <si>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</si>
  <si>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</si>
  <si>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</si>
  <si>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</si>
  <si>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</si>
  <si>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</si>
  <si>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</si>
  <si>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</si>
  <si>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</si>
  <si>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</si>
  <si>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</si>
  <si>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</si>
  <si>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</si>
  <si>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</si>
  <si>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</si>
  <si>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</si>
  <si>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</si>
  <si>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</si>
  <si>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</si>
  <si>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</si>
  <si>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</si>
  <si>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</si>
  <si>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</si>
  <si>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</si>
  <si>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</si>
  <si>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</si>
  <si>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</si>
  <si>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</si>
  <si>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</si>
  <si>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</si>
  <si>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</si>
  <si>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</si>
  <si>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</si>
  <si>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</si>
  <si>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</si>
  <si>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</si>
  <si>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</si>
  <si>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</si>
  <si>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</si>
  <si>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</si>
  <si>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</si>
  <si>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</si>
  <si>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</si>
  <si>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</si>
  <si>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</si>
  <si>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</si>
  <si>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</si>
  <si>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</si>
  <si>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</si>
  <si>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</si>
  <si>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</si>
  <si>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</si>
  <si>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</si>
  <si>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</si>
  <si>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</si>
  <si>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</si>
  <si>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</si>
  <si>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</si>
  <si>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</si>
  <si>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</si>
  <si>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</si>
  <si>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</si>
  <si>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</si>
  <si>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</si>
  <si>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</si>
  <si>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</si>
  <si>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</si>
  <si>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</si>
  <si>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</si>
  <si>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</si>
  <si>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</si>
  <si>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</si>
  <si>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</si>
  <si>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</si>
  <si>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</si>
  <si>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</si>
  <si>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</si>
  <si>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</si>
  <si>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</si>
  <si>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</si>
  <si>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</si>
  <si>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</si>
  <si>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</si>
  <si>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</si>
  <si>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</si>
  <si>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</si>
  <si>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</si>
  <si>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</si>
  <si>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</si>
  <si>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</si>
  <si>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</si>
  <si>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</si>
  <si>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</si>
  <si>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</si>
  <si>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</si>
  <si>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</si>
  <si>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</si>
  <si>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</si>
  <si>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</si>
  <si>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</si>
  <si>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</si>
  <si>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</si>
  <si>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</si>
  <si>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</si>
  <si>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</si>
  <si>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</si>
  <si>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</si>
  <si>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</si>
  <si>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</si>
  <si>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</si>
  <si>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</si>
  <si>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</si>
  <si>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</si>
  <si>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</si>
  <si>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</si>
  <si>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</si>
  <si>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</si>
  <si>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</si>
  <si>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</si>
  <si>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</si>
  <si>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</si>
  <si>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</si>
  <si>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</si>
  <si>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</si>
  <si>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</si>
  <si>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</si>
  <si>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</si>
  <si>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</si>
  <si>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</si>
  <si>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</si>
  <si>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</si>
  <si>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</si>
  <si>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</si>
  <si>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</si>
  <si>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</si>
  <si>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</si>
  <si>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</si>
  <si>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</si>
  <si>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</si>
  <si>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</si>
  <si>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</si>
  <si>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</si>
  <si>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</si>
  <si>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</si>
  <si>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</si>
  <si>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</si>
  <si>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</si>
  <si>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</si>
  <si>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</si>
  <si>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</si>
  <si>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</si>
  <si>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</si>
  <si>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</si>
  <si>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</si>
  <si>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</si>
  <si>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</si>
  <si>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</si>
  <si>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</si>
  <si>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</si>
  <si>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</si>
  <si>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</si>
  <si>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</si>
  <si>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</si>
  <si>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</si>
  <si>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</si>
  <si>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</si>
  <si>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</si>
  <si>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</si>
  <si>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</si>
  <si>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</si>
  <si>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</si>
  <si>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</si>
  <si>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</si>
  <si>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</si>
  <si>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</si>
  <si>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</si>
  <si>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</si>
  <si>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</si>
  <si>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</si>
  <si>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</si>
  <si>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</si>
  <si>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</si>
  <si>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</si>
  <si>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</si>
  <si>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</si>
  <si>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</si>
  <si>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</si>
  <si>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</si>
  <si>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</si>
  <si>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</si>
  <si>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</si>
  <si>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</si>
  <si>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</si>
  <si>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</si>
  <si>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</si>
  <si>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</si>
  <si>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</si>
  <si>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</si>
  <si>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</si>
  <si>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</si>
  <si>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</si>
  <si>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</si>
  <si>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</si>
  <si>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</si>
  <si>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</si>
  <si>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</si>
  <si>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</si>
  <si>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</si>
  <si>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</si>
  <si>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</si>
  <si>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</si>
  <si>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</si>
  <si>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</si>
  <si>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</si>
  <si>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</si>
  <si>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</si>
  <si>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</si>
  <si>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</si>
  <si>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</si>
  <si>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</si>
  <si>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</si>
  <si>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</si>
  <si>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</si>
  <si>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</si>
  <si>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</si>
  <si>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</si>
  <si>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</si>
  <si>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</si>
  <si>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</si>
  <si>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</si>
  <si>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</si>
  <si>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</si>
  <si>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</si>
  <si>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</si>
  <si>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</si>
  <si>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</si>
  <si>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</si>
  <si>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</si>
  <si>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</si>
  <si>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</si>
  <si>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</si>
  <si>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</si>
  <si>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</si>
  <si>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</si>
  <si>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</si>
  <si>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</si>
  <si>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</si>
  <si>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</si>
  <si>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</si>
  <si>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</si>
  <si>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</si>
  <si>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</si>
  <si>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</si>
  <si>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</si>
  <si>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</si>
  <si>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</si>
  <si>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</si>
  <si>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</si>
  <si>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</si>
  <si>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</si>
  <si>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</si>
  <si>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</si>
  <si>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</si>
  <si>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</si>
  <si>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</si>
  <si>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</si>
  <si>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</si>
  <si>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</si>
  <si>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</si>
  <si>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</si>
  <si>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</si>
  <si>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</si>
  <si>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</si>
  <si>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</si>
  <si>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</si>
  <si>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</si>
  <si>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</si>
  <si>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</si>
  <si>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</si>
  <si>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</si>
  <si>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</si>
  <si>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</si>
  <si>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</si>
  <si>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</si>
  <si>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</si>
  <si>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</si>
  <si>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</si>
  <si>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</si>
  <si>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</si>
  <si>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</si>
  <si>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</si>
  <si>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</si>
  <si>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</si>
  <si>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</si>
  <si>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</si>
  <si>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</si>
  <si>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</si>
  <si>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</si>
  <si>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</si>
  <si>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</si>
  <si>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</si>
  <si>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</si>
  <si>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</si>
  <si>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</si>
  <si>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</si>
  <si>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</si>
  <si>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</si>
  <si>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</si>
  <si>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</si>
  <si>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</si>
  <si>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</si>
  <si>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</si>
  <si>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</si>
  <si>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</si>
  <si>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</si>
  <si>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</si>
  <si>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</si>
  <si>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</si>
  <si>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</si>
  <si>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</si>
  <si>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</si>
  <si>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</si>
  <si>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</si>
  <si>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</si>
  <si>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</si>
  <si>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</si>
  <si>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</si>
  <si>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</si>
  <si>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</si>
  <si>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</si>
  <si>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</si>
  <si>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</si>
  <si>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</si>
  <si>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</si>
  <si>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</si>
  <si>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</si>
  <si>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</si>
  <si>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</si>
  <si>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</si>
  <si>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</si>
  <si>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</si>
  <si>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</si>
  <si>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</si>
  <si>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</si>
  <si>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</si>
  <si>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</si>
  <si>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</si>
  <si>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</si>
  <si>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</si>
  <si>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</si>
  <si>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</si>
  <si>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</si>
  <si>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</si>
  <si>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</si>
  <si>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</si>
  <si>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</si>
  <si>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</si>
  <si>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</si>
  <si>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</si>
  <si>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</si>
  <si>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</si>
  <si>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</si>
  <si>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</si>
  <si>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</si>
  <si>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</si>
  <si>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</si>
  <si>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</si>
  <si>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</si>
  <si>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</si>
  <si>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</si>
  <si>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</si>
  <si>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</si>
  <si>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</si>
  <si>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</si>
  <si>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</si>
  <si>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</si>
  <si>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</si>
  <si>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</si>
  <si>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</si>
  <si>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</si>
  <si>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</si>
  <si>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</si>
  <si>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</si>
  <si>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</si>
  <si>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</si>
  <si>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</si>
  <si>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</si>
  <si>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</si>
  <si>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</si>
  <si>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</si>
  <si>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</si>
  <si>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</si>
  <si>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</si>
  <si>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</si>
  <si>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</si>
  <si>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</si>
  <si>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</si>
  <si>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</si>
  <si>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</si>
  <si>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</si>
  <si>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</si>
  <si>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</si>
  <si>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</si>
  <si>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</si>
  <si>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</si>
  <si>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</si>
  <si>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</si>
  <si>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</si>
  <si>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</si>
  <si>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</si>
  <si>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</si>
  <si>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</si>
  <si>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</si>
  <si>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</si>
  <si>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</si>
  <si>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</si>
  <si>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</si>
  <si>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</si>
  <si>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</si>
  <si>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</si>
  <si>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</si>
  <si>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</si>
  <si>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</si>
  <si>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</si>
  <si>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</si>
  <si>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</si>
  <si>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</si>
  <si>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</si>
  <si>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</si>
  <si>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</si>
  <si>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</si>
  <si>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</si>
  <si>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</si>
  <si>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</si>
  <si>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</si>
  <si>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</si>
  <si>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</si>
  <si>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</si>
  <si>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</si>
  <si>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</si>
  <si>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</si>
  <si>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</si>
  <si>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</si>
  <si>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</si>
  <si>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</si>
  <si>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</si>
  <si>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</si>
  <si>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</si>
  <si>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</si>
  <si>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</si>
  <si>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</si>
  <si>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</si>
  <si>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</si>
  <si>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</si>
  <si>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</si>
  <si>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</si>
  <si>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</si>
  <si>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</si>
  <si>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</si>
  <si>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</si>
  <si>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</si>
  <si>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</si>
  <si>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</si>
  <si>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</si>
  <si>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</si>
  <si>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</si>
  <si>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</si>
  <si>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</si>
  <si>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</si>
  <si>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</si>
  <si>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</si>
  <si>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</si>
  <si>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</si>
  <si>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</si>
  <si>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</si>
  <si>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</si>
  <si>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</si>
  <si>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</si>
  <si>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</si>
  <si>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</si>
  <si>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</si>
  <si>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</si>
  <si>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</si>
  <si>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</si>
  <si>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</si>
  <si>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</si>
  <si>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</si>
  <si>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</si>
  <si>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</si>
  <si>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</si>
  <si>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</si>
  <si>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</si>
  <si>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</si>
  <si>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</si>
  <si>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</si>
  <si>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</si>
  <si>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</si>
  <si>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</si>
  <si>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</si>
  <si>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</si>
  <si>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</si>
  <si>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</si>
  <si>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</si>
  <si>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</si>
  <si>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</si>
  <si>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</si>
  <si>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</si>
  <si>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</si>
  <si>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</si>
  <si>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</si>
  <si>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</si>
  <si>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</si>
  <si>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</si>
  <si>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</si>
  <si>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</si>
  <si>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</si>
  <si>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</si>
  <si>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</si>
  <si>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</si>
  <si>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</si>
  <si>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</si>
  <si>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</si>
  <si>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</si>
  <si>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</si>
  <si>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</si>
  <si>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</si>
  <si>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</si>
  <si>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</si>
  <si>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</si>
  <si>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</si>
  <si>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</si>
  <si>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</si>
  <si>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</si>
  <si>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</si>
  <si>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</si>
  <si>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</si>
  <si>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</si>
  <si>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</si>
  <si>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</si>
  <si>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</si>
  <si>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</si>
  <si>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</si>
  <si>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</si>
  <si>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</si>
  <si>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</si>
  <si>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</si>
  <si>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</si>
  <si>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</si>
  <si>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</si>
  <si>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</si>
  <si>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</si>
  <si>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</si>
  <si>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</si>
  <si>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</si>
  <si>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</si>
  <si>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</si>
  <si>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</si>
  <si>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</si>
  <si>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</si>
  <si>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</si>
  <si>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</si>
  <si>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</si>
  <si>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</si>
  <si>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</si>
  <si>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</si>
  <si>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</si>
  <si>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</si>
  <si>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</si>
  <si>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</si>
  <si>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</si>
  <si>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</si>
  <si>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</si>
  <si>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</si>
  <si>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</si>
  <si>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</si>
  <si>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</si>
  <si>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</si>
  <si>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</si>
  <si>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</si>
  <si>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</si>
  <si>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</si>
  <si>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</si>
  <si>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</si>
  <si>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</si>
  <si>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</si>
  <si>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</si>
  <si>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</si>
  <si>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</si>
  <si>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</si>
  <si>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</si>
  <si>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</si>
  <si>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</si>
  <si>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</si>
  <si>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</si>
  <si>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</si>
  <si>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</si>
  <si>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</si>
  <si>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</si>
  <si>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</si>
  <si>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</si>
  <si>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</si>
  <si>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</si>
  <si>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</si>
  <si>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</si>
  <si>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</si>
  <si>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</si>
  <si>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</si>
  <si>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</si>
  <si>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</si>
  <si>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</si>
  <si>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</si>
  <si>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</si>
  <si>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</si>
  <si>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</si>
  <si>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</si>
  <si>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</si>
  <si>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</si>
  <si>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</si>
  <si>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</si>
  <si>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</si>
  <si>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</si>
  <si>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</si>
  <si>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</si>
  <si>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</si>
  <si>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</si>
  <si>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</si>
  <si>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</si>
  <si>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</si>
  <si>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</si>
  <si>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</si>
  <si>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</si>
  <si>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</si>
  <si>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</si>
  <si>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</si>
  <si>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</si>
  <si>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</si>
  <si>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</si>
  <si>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</si>
  <si>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</si>
  <si>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</si>
  <si>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</si>
  <si>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</si>
  <si>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</si>
  <si>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</si>
  <si>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</si>
  <si>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</si>
  <si>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</si>
  <si>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</si>
  <si>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</si>
  <si>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</si>
  <si>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</si>
  <si>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</si>
  <si>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</si>
  <si>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</si>
  <si>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</si>
  <si>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</si>
  <si>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</si>
  <si>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</si>
  <si>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</si>
  <si>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</si>
  <si>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</si>
  <si>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</si>
  <si>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</si>
  <si>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</si>
  <si>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</si>
  <si>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</si>
  <si>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</si>
  <si>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</si>
  <si>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</si>
  <si>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</si>
  <si>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</si>
  <si>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</si>
  <si>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</si>
  <si>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</si>
  <si>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</si>
  <si>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</si>
  <si>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</si>
  <si>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</si>
  <si>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</si>
  <si>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</si>
  <si>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</si>
  <si>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</si>
  <si>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</si>
  <si>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</si>
  <si>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</si>
  <si>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</si>
  <si>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</si>
  <si>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</si>
  <si>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</si>
  <si>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</si>
  <si>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</si>
  <si>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</si>
  <si>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</si>
  <si>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</si>
  <si>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</si>
  <si>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</si>
  <si>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</si>
  <si>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</si>
  <si>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</si>
  <si>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</si>
  <si>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</si>
  <si>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</si>
  <si>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</si>
  <si>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</si>
  <si>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</si>
  <si>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</si>
  <si>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</si>
  <si>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</si>
  <si>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</si>
  <si>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</si>
  <si>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</si>
  <si>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</si>
  <si>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</si>
  <si>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</si>
  <si>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</si>
  <si>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</si>
  <si>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</si>
  <si>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</si>
  <si>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</si>
  <si>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</si>
  <si>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</si>
  <si>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</si>
  <si>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</si>
  <si>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</si>
  <si>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</si>
  <si>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</si>
  <si>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</si>
  <si>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</si>
  <si>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</si>
  <si>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</si>
  <si>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</si>
  <si>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</si>
  <si>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</si>
  <si>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</si>
  <si>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</si>
  <si>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</si>
  <si>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</si>
  <si>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</si>
  <si>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</si>
  <si>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</si>
  <si>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</si>
  <si>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</si>
  <si>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</si>
  <si>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</si>
  <si>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</si>
  <si>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</si>
  <si>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</si>
  <si>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</si>
  <si>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</si>
  <si>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</si>
  <si>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</si>
  <si>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</si>
  <si>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</si>
  <si>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</si>
  <si>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</si>
  <si>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</si>
  <si>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</si>
  <si>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</si>
  <si>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</si>
  <si>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</si>
  <si>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</si>
  <si>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</si>
  <si>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</si>
  <si>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</si>
  <si>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</si>
  <si>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</si>
  <si>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</si>
  <si>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</si>
  <si>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</si>
  <si>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</si>
  <si>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</si>
  <si>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</si>
  <si>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</si>
  <si>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</si>
  <si>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</si>
  <si>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</si>
  <si>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</si>
  <si>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</si>
  <si>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</si>
  <si>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</si>
  <si>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</si>
  <si>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</si>
  <si>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</si>
  <si>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</si>
  <si>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</si>
  <si>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</si>
  <si>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</si>
  <si>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</si>
  <si>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</si>
  <si>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</si>
  <si>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</si>
  <si>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</si>
  <si>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</si>
  <si>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</si>
  <si>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</si>
  <si>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</si>
  <si>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</si>
  <si>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</si>
  <si>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</si>
  <si>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</si>
  <si>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</si>
  <si>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</si>
  <si>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</si>
  <si>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</si>
  <si>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</si>
  <si>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</si>
  <si>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</si>
  <si>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</si>
  <si>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</si>
  <si>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</si>
  <si>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</si>
  <si>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</si>
  <si>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</si>
  <si>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</si>
  <si>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</si>
  <si>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</si>
  <si>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</si>
  <si>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</si>
  <si>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</si>
  <si>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</si>
  <si>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</si>
  <si>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</si>
  <si>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</si>
  <si>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</si>
  <si>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</si>
  <si>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</si>
  <si>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</si>
  <si>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</si>
  <si>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</si>
  <si>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</si>
  <si>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</si>
  <si>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</si>
  <si>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</si>
  <si>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</si>
  <si>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</si>
  <si>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</si>
  <si>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</si>
  <si>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</si>
  <si>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</si>
  <si>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</si>
  <si>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</si>
  <si>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</si>
  <si>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</si>
  <si>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</si>
  <si>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</si>
  <si>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</si>
  <si>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</si>
  <si>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</si>
  <si>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</si>
  <si>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</si>
  <si>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</si>
  <si>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</si>
  <si>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</si>
  <si>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</si>
  <si>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</si>
  <si>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</si>
  <si>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</si>
  <si>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</si>
  <si>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</si>
  <si>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</si>
  <si>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</si>
  <si>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</si>
  <si>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</si>
  <si>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</si>
  <si>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</si>
  <si>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</si>
  <si>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</si>
  <si>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</si>
  <si>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</si>
  <si>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</si>
  <si>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</si>
  <si>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</si>
  <si>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</si>
  <si>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</si>
  <si>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</si>
  <si>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</si>
  <si>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</si>
  <si>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</si>
  <si>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</si>
  <si>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</si>
  <si>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</si>
  <si>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</si>
  <si>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</si>
  <si>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</si>
  <si>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</si>
  <si>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</si>
  <si>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</si>
  <si>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</si>
  <si>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</si>
  <si>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</si>
  <si>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</si>
  <si>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</si>
  <si>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</si>
  <si>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</si>
  <si>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</si>
  <si>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</si>
  <si>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</si>
  <si>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</si>
  <si>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</si>
  <si>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</si>
  <si>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</si>
  <si>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</si>
  <si>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</si>
  <si>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</si>
  <si>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</si>
  <si>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</si>
  <si>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</si>
  <si>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</si>
  <si>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</si>
  <si>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</si>
  <si>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</si>
  <si>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</si>
  <si>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</si>
  <si>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</si>
  <si>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</si>
  <si>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</si>
  <si>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</si>
  <si>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</si>
  <si>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</si>
  <si>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</si>
  <si>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</si>
  <si>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</si>
  <si>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</si>
  <si>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</si>
  <si>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</si>
  <si>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</si>
  <si>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</si>
  <si>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</si>
  <si>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</si>
  <si>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</si>
  <si>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</si>
  <si>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</si>
  <si>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</si>
  <si>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</si>
  <si>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</si>
  <si>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</si>
  <si>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</si>
  <si>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</si>
  <si>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</si>
  <si>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</si>
  <si>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</si>
  <si>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</si>
  <si>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</si>
  <si>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</si>
  <si>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</si>
  <si>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</si>
  <si>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</si>
  <si>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</si>
  <si>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</si>
  <si>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</si>
  <si>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</si>
  <si>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</si>
  <si>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</si>
  <si>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</si>
  <si>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</si>
  <si>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</si>
  <si>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</si>
  <si>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</si>
  <si>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</si>
  <si>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</si>
  <si>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</si>
  <si>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</si>
  <si>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</si>
  <si>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</si>
  <si>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</si>
  <si>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</si>
  <si>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</si>
  <si>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</si>
  <si>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</si>
  <si>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</si>
  <si>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</si>
  <si>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</si>
  <si>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</si>
  <si>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</si>
  <si>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</si>
  <si>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</si>
  <si>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</si>
  <si>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</si>
  <si>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</si>
  <si>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</si>
  <si>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</si>
  <si>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</si>
  <si>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</si>
  <si>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</si>
  <si>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</si>
  <si>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</si>
  <si>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</si>
  <si>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</si>
  <si>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</si>
  <si>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</si>
  <si>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</si>
  <si>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</si>
  <si>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</si>
  <si>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</si>
  <si>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</si>
  <si>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</si>
  <si>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</si>
  <si>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</si>
  <si>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</si>
  <si>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</si>
  <si>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</si>
  <si>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</si>
  <si>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</si>
  <si>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</si>
  <si>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</si>
  <si>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</si>
  <si>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</si>
  <si>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</si>
  <si>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</si>
  <si>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</si>
  <si>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</si>
  <si>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</si>
  <si>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</si>
  <si>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</si>
  <si>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</si>
  <si>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</si>
  <si>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</si>
  <si>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</si>
  <si>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</si>
  <si>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</si>
  <si>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</si>
  <si>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</si>
  <si>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</si>
  <si>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</si>
  <si>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</si>
  <si>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</si>
  <si>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</si>
  <si>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</si>
  <si>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</si>
  <si>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</si>
  <si>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</si>
  <si>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</si>
  <si>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</si>
  <si>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</si>
  <si>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</si>
  <si>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</si>
  <si>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</si>
  <si>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</si>
  <si>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</si>
  <si>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</si>
  <si>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</si>
  <si>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</si>
  <si>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</si>
  <si>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</si>
  <si>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</si>
  <si>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</si>
  <si>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</si>
  <si>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</si>
  <si>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</si>
  <si>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</si>
  <si>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</si>
  <si>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</si>
  <si>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</si>
  <si>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</si>
  <si>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</si>
  <si>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</si>
  <si>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</si>
  <si>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</si>
  <si>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</si>
  <si>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</si>
  <si>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</si>
  <si>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</si>
  <si>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</si>
  <si>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</si>
  <si>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</si>
  <si>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</si>
  <si>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</si>
  <si>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</si>
  <si>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</si>
  <si>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</si>
  <si>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</si>
  <si>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</si>
  <si>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</si>
  <si>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</si>
  <si>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</si>
  <si>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</si>
  <si>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</si>
  <si>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</si>
  <si>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</si>
  <si>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</si>
  <si>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</si>
  <si>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</si>
  <si>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</si>
  <si>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</si>
  <si>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</si>
  <si>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</si>
  <si>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</si>
  <si>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</si>
  <si>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</si>
  <si>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</si>
  <si>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</si>
  <si>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</si>
  <si>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</si>
  <si>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</si>
  <si>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</si>
  <si>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</si>
  <si>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</si>
  <si>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</si>
  <si>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</si>
  <si>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</si>
  <si>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</si>
  <si>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</si>
  <si>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</si>
  <si>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</si>
  <si>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</si>
  <si>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</si>
  <si>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</si>
  <si>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</si>
  <si>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</si>
  <si>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</si>
  <si>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</si>
  <si>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</si>
  <si>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</si>
  <si>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</si>
  <si>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</si>
  <si>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</si>
  <si>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</si>
  <si>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</si>
  <si>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</si>
  <si>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</si>
  <si>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</si>
  <si>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</si>
  <si>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</si>
  <si>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</si>
  <si>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</si>
  <si>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</si>
  <si>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</si>
  <si>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</si>
  <si>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</si>
  <si>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</si>
  <si>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</si>
  <si>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</si>
  <si>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</si>
  <si>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</si>
  <si>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</si>
  <si>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</si>
  <si>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</si>
  <si>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</si>
  <si>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</si>
  <si>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</si>
  <si>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</si>
  <si>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</si>
  <si>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</si>
  <si>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</si>
  <si>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</si>
  <si>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</si>
  <si>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</si>
  <si>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</si>
  <si>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</si>
  <si>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</si>
  <si>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</si>
  <si>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</si>
  <si>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</si>
  <si>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</si>
  <si>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</si>
  <si>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</si>
  <si>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</si>
  <si>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</si>
  <si>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</si>
  <si>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</si>
  <si>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</si>
  <si>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</si>
  <si>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</si>
  <si>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</si>
  <si>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</si>
  <si>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</si>
  <si>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</si>
  <si>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</si>
  <si>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</si>
  <si>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</si>
  <si>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</si>
  <si>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</si>
  <si>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</si>
  <si>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</si>
  <si>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</si>
  <si>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</si>
  <si>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</si>
  <si>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</si>
  <si>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</si>
  <si>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</si>
  <si>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</si>
  <si>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</si>
  <si>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</si>
  <si>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</si>
  <si>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</si>
  <si>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</si>
  <si>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</si>
  <si>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</si>
  <si>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</si>
  <si>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</si>
  <si>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</si>
  <si>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</si>
  <si>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</si>
  <si>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</si>
  <si>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</si>
  <si>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</si>
  <si>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</si>
  <si>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</si>
  <si>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</si>
  <si>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</si>
  <si>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</si>
  <si>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</si>
  <si>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</si>
  <si>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</si>
  <si>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</si>
  <si>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</si>
  <si>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</si>
  <si>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</si>
  <si>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</si>
  <si>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</si>
  <si>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</si>
  <si>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</si>
  <si>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</si>
  <si>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</si>
  <si>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</si>
  <si>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</si>
  <si>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</si>
  <si>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</si>
  <si>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</si>
  <si>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</si>
  <si>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</si>
  <si>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</si>
  <si>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</si>
  <si>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</si>
  <si>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</si>
  <si>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</si>
  <si>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</si>
  <si>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</si>
  <si>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</si>
  <si>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</si>
  <si>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</si>
  <si>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</si>
  <si>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</si>
  <si>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</si>
  <si>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</si>
  <si>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</si>
  <si>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</si>
  <si>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</si>
  <si>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</si>
  <si>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</si>
  <si>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</si>
  <si>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</si>
  <si>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</si>
  <si>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</si>
  <si>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</si>
  <si>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</si>
  <si>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</si>
  <si>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</si>
  <si>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</si>
  <si>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</si>
  <si>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</si>
  <si>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</si>
  <si>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</si>
  <si>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</si>
  <si>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</si>
  <si>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</si>
  <si>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</si>
  <si>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</si>
  <si>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</si>
  <si>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</si>
  <si>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</si>
  <si>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</si>
  <si>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</si>
  <si>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</si>
  <si>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</si>
  <si>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</si>
  <si>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</si>
  <si>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</si>
  <si>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</si>
  <si>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</si>
  <si>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</si>
  <si>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</si>
  <si>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</si>
  <si>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</si>
  <si>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</si>
  <si>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</si>
  <si>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</si>
  <si>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</si>
  <si>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</si>
  <si>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</si>
  <si>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</si>
  <si>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</si>
  <si>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</si>
  <si>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</si>
  <si>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</si>
  <si>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</si>
  <si>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</si>
  <si>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</si>
  <si>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</si>
  <si>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</si>
  <si>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</si>
  <si>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</si>
  <si>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</si>
  <si>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</si>
  <si>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</si>
  <si>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</si>
  <si>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</si>
  <si>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</si>
  <si>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</si>
  <si>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</si>
  <si>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</si>
  <si>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</si>
  <si>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</si>
  <si>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</si>
  <si>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</si>
  <si>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</si>
  <si>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</si>
  <si>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</si>
  <si>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</si>
  <si>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</si>
  <si>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</si>
  <si>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</si>
  <si>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</si>
  <si>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</si>
  <si>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</si>
  <si>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</si>
  <si>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</si>
  <si>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</si>
  <si>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</si>
  <si>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</si>
  <si>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</si>
  <si>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</si>
  <si>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</si>
  <si>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</si>
  <si>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</si>
  <si>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</si>
  <si>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</si>
  <si>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</si>
  <si>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</si>
  <si>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</si>
  <si>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</si>
  <si>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</si>
  <si>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</si>
  <si>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</si>
  <si>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</si>
  <si>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</si>
  <si>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</si>
  <si>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</si>
  <si>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</si>
  <si>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</si>
  <si>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</si>
  <si>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</si>
  <si>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</si>
  <si>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</si>
  <si>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</si>
  <si>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</si>
  <si>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</si>
  <si>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</si>
  <si>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</si>
  <si>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</si>
  <si>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</si>
  <si>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</si>
  <si>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</si>
  <si>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</si>
  <si>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</si>
  <si>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</si>
  <si>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</si>
  <si>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</si>
  <si>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</si>
  <si>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</si>
  <si>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</si>
  <si>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</si>
  <si>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</si>
  <si>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</si>
  <si>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</si>
  <si>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</si>
  <si>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</si>
  <si>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</si>
  <si>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</si>
  <si>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</si>
  <si>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</si>
  <si>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</si>
  <si>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</si>
  <si>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</si>
  <si>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</si>
  <si>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</si>
  <si>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</si>
  <si>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</si>
  <si>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</si>
  <si>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</si>
  <si>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</si>
  <si>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</si>
  <si>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</si>
  <si>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</si>
  <si>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</si>
  <si>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</si>
  <si>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</si>
  <si>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</si>
  <si>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</si>
  <si>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</si>
  <si>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</si>
  <si>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</si>
  <si>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</si>
  <si>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</si>
  <si>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</si>
  <si>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</si>
  <si>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</si>
  <si>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</si>
  <si>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</si>
  <si>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</si>
  <si>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</si>
  <si>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</si>
  <si>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</si>
  <si>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</si>
  <si>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</si>
  <si>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</si>
  <si>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</si>
  <si>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</si>
  <si>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</si>
  <si>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</si>
  <si>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</si>
  <si>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</si>
  <si>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</si>
  <si>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</si>
  <si>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</si>
  <si>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</si>
  <si>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</si>
  <si>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</si>
  <si>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</si>
  <si>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</si>
  <si>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</si>
  <si>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</si>
  <si>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</si>
  <si>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</si>
  <si>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</si>
  <si>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</si>
  <si>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</si>
  <si>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</si>
  <si>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</si>
  <si>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</si>
  <si>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</si>
  <si>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</si>
  <si>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</si>
  <si>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</si>
  <si>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</si>
  <si>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</si>
  <si>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</si>
  <si>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</si>
  <si>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</si>
  <si>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</si>
  <si>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</si>
  <si>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</si>
  <si>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</si>
  <si>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</si>
  <si>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</si>
  <si>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</si>
  <si>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</si>
  <si>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</si>
  <si>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</si>
  <si>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</si>
  <si>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</si>
  <si>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</si>
  <si>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</si>
  <si>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</si>
  <si>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</si>
  <si>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</si>
  <si>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</si>
  <si>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</si>
  <si>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</si>
  <si>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</si>
  <si>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</si>
  <si>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</si>
  <si>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</si>
  <si>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</si>
  <si>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</si>
  <si>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</si>
  <si>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</si>
  <si>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</si>
  <si>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</si>
  <si>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</si>
  <si>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</si>
  <si>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</si>
  <si>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</si>
  <si>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</si>
  <si>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</si>
  <si>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</si>
  <si>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</si>
  <si>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</si>
  <si>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</si>
  <si>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</si>
  <si>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</si>
  <si>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</si>
  <si>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</si>
  <si>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</si>
  <si>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</si>
  <si>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</si>
  <si>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</si>
  <si>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</si>
  <si>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</si>
  <si>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</si>
  <si>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</si>
  <si>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</si>
  <si>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</si>
  <si>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</si>
  <si>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</si>
  <si>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</si>
  <si>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</si>
  <si>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</si>
  <si>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</si>
  <si>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</si>
  <si>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</si>
  <si>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</si>
  <si>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</si>
  <si>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</si>
  <si>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</si>
  <si>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</si>
  <si>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</si>
  <si>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</si>
  <si>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</si>
  <si>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</si>
  <si>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</si>
  <si>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</si>
  <si>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</si>
  <si>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</si>
  <si>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</si>
  <si>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</si>
  <si>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</si>
  <si>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</si>
  <si>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</si>
  <si>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</si>
  <si>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</si>
  <si>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</si>
  <si>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</si>
  <si>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</si>
  <si>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</si>
  <si>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</si>
  <si>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</si>
  <si>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</si>
  <si>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</si>
  <si>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</si>
  <si>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</si>
  <si>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</si>
  <si>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</si>
  <si>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</si>
  <si>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</si>
  <si>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</si>
  <si>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</si>
  <si>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</si>
  <si>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</si>
  <si>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</si>
  <si>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</si>
  <si>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</si>
  <si>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</si>
  <si>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</si>
  <si>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</si>
  <si>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</si>
  <si>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</si>
  <si>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</si>
  <si>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</si>
  <si>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</si>
  <si>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</si>
  <si>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</si>
  <si>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</si>
  <si>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</si>
  <si>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</si>
  <si>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</si>
  <si>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</si>
  <si>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</si>
  <si>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</si>
  <si>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</si>
  <si>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</si>
  <si>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</si>
  <si>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</si>
  <si>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</si>
  <si>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</si>
  <si>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</si>
  <si>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</si>
  <si>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</si>
  <si>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</si>
  <si>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</si>
  <si>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</si>
  <si>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</si>
  <si>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</si>
  <si>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</si>
  <si>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</si>
  <si>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</si>
  <si>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</si>
  <si>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</si>
  <si>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</si>
  <si>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</si>
  <si>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</si>
  <si>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</si>
  <si>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</si>
  <si>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</si>
  <si>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</si>
  <si>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</si>
  <si>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</si>
  <si>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</si>
  <si>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</si>
  <si>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</si>
  <si>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</si>
  <si>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</si>
  <si>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</si>
  <si>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</si>
  <si>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</si>
  <si>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</si>
  <si>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</si>
  <si>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</si>
  <si>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</si>
  <si>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</si>
  <si>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</si>
  <si>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</si>
  <si>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</si>
  <si>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</si>
  <si>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</si>
  <si>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</si>
  <si>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</si>
  <si>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</si>
  <si>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</si>
  <si>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</si>
  <si>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</si>
  <si>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</si>
  <si>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</si>
  <si>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</si>
  <si>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</si>
  <si>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</si>
  <si>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</si>
  <si>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</si>
  <si>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</si>
  <si>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</si>
  <si>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</si>
  <si>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</si>
  <si>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</si>
  <si>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</si>
  <si>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</si>
  <si>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</si>
  <si>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</si>
  <si>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</si>
  <si>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</si>
  <si>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</si>
  <si>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</si>
  <si>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</si>
  <si>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</si>
  <si>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</si>
  <si>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</si>
  <si>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</si>
  <si>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</si>
  <si>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</si>
  <si>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</si>
  <si>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</si>
  <si>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</si>
  <si>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</si>
  <si>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</si>
  <si>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</si>
  <si>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</si>
  <si>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</si>
  <si>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</si>
  <si>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</si>
  <si>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</si>
  <si>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</si>
  <si>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</si>
  <si>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</si>
  <si>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</si>
  <si>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</si>
  <si>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</si>
  <si>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</si>
  <si>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</si>
  <si>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</si>
  <si>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</si>
  <si>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</si>
  <si>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</si>
  <si>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</si>
  <si>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</si>
  <si>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</si>
  <si>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</si>
  <si>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</si>
  <si>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</si>
  <si>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</si>
  <si>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</si>
  <si>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</si>
  <si>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</si>
  <si>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</si>
  <si>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</si>
  <si>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</si>
  <si>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</si>
  <si>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</si>
  <si>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</si>
  <si>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</si>
  <si>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</si>
  <si>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</si>
  <si>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</si>
  <si>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</si>
  <si>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</si>
  <si>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</si>
  <si>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</si>
  <si>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</si>
  <si>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</si>
  <si>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</si>
  <si>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</si>
  <si>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</si>
  <si>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</si>
  <si>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</si>
  <si>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</si>
  <si>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</si>
  <si>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</si>
  <si>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</si>
  <si>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</si>
  <si>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</si>
  <si>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</si>
  <si>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</si>
  <si>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</si>
  <si>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</si>
  <si>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</si>
  <si>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</si>
  <si>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</si>
  <si>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</si>
  <si>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</si>
  <si>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</si>
  <si>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</si>
  <si>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</si>
  <si>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</si>
  <si>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</si>
  <si>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</si>
  <si>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</si>
  <si>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</si>
  <si>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</si>
  <si>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</si>
  <si>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</si>
  <si>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</si>
  <si>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</si>
  <si>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</si>
  <si>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</si>
  <si>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</si>
  <si>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</si>
  <si>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</si>
  <si>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</si>
  <si>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</si>
  <si>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</si>
  <si>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</si>
  <si>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</si>
  <si>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</si>
  <si>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</si>
  <si>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</si>
  <si>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</si>
  <si>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</si>
  <si>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</si>
  <si>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</si>
  <si>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</si>
  <si>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</si>
  <si>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</si>
  <si>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</si>
  <si>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</si>
  <si>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</si>
  <si>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</si>
  <si>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</si>
  <si>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</si>
  <si>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</si>
  <si>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</si>
  <si>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</si>
  <si>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</si>
  <si>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</si>
  <si>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</si>
  <si>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</si>
  <si>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</si>
  <si>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</si>
  <si>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</si>
  <si>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</si>
  <si>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</si>
  <si>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</si>
  <si>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</si>
  <si>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</si>
  <si>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</si>
  <si>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</si>
  <si>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</si>
  <si>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</si>
  <si>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</si>
  <si>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</si>
  <si>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</si>
  <si>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</si>
  <si>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</si>
  <si>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</si>
  <si>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</si>
  <si>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</si>
  <si>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</si>
  <si>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</si>
  <si>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</si>
  <si>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</si>
  <si>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</si>
  <si>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</si>
  <si>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</si>
  <si>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</si>
  <si>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</si>
  <si>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</si>
  <si>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</si>
  <si>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</si>
  <si>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</si>
  <si>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</si>
  <si>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</si>
  <si>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</si>
  <si>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</si>
  <si>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</si>
  <si>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</si>
  <si>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</si>
  <si>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</si>
  <si>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</si>
  <si>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</si>
  <si>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</si>
  <si>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</si>
  <si>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</si>
  <si>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</si>
  <si>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</si>
  <si>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</si>
  <si>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</si>
  <si>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</si>
  <si>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</si>
  <si>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</si>
  <si>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</si>
  <si>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</si>
  <si>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</si>
  <si>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</si>
  <si>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</si>
  <si>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</si>
  <si>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</si>
  <si>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</si>
  <si>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</si>
  <si>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</si>
  <si>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</si>
  <si>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</si>
  <si>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</si>
  <si>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</si>
  <si>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</si>
  <si>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</si>
  <si>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</si>
  <si>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</si>
  <si>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</si>
  <si>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</si>
  <si>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</si>
  <si>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</si>
  <si>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</si>
  <si>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</si>
  <si>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</si>
  <si>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</si>
  <si>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</si>
  <si>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</si>
  <si>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</si>
  <si>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</si>
  <si>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</si>
  <si>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</si>
  <si>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</si>
  <si>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</si>
  <si>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</si>
  <si>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</si>
  <si>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</si>
  <si>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</si>
  <si>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</si>
  <si>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</si>
  <si>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</si>
  <si>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</si>
  <si>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</si>
  <si>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</si>
  <si>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</si>
  <si>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</si>
  <si>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</si>
  <si>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</si>
  <si>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</si>
  <si>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</si>
  <si>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</si>
  <si>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</si>
  <si>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</si>
  <si>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</si>
  <si>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</si>
  <si>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</si>
  <si>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</si>
  <si>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</si>
  <si>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</si>
  <si>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</si>
  <si>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</si>
  <si>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</si>
  <si>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</si>
  <si>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</si>
  <si>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</si>
  <si>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</si>
  <si>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</si>
  <si>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</si>
  <si>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</si>
  <si>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</si>
  <si>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</si>
  <si>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</si>
  <si>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</si>
  <si>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</si>
  <si>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</si>
  <si>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</si>
  <si>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</si>
  <si>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</si>
  <si>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</si>
  <si>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</si>
  <si>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</si>
  <si>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</si>
  <si>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</si>
  <si>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</si>
  <si>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</si>
  <si>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</si>
  <si>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</si>
  <si>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</si>
  <si>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</si>
  <si>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</si>
  <si>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</si>
  <si>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</si>
  <si>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</si>
  <si>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</si>
  <si>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</si>
  <si>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</si>
  <si>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</si>
  <si>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</si>
  <si>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</si>
  <si>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</si>
  <si>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</si>
  <si>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</si>
  <si>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</si>
  <si>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</si>
  <si>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</si>
  <si>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</si>
  <si>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</si>
  <si>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</si>
  <si>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</si>
  <si>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</si>
  <si>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</si>
  <si>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</si>
  <si>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</si>
  <si>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</si>
  <si>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</si>
  <si>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</si>
  <si>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</si>
  <si>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</si>
  <si>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</si>
  <si>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</si>
  <si>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</si>
  <si>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</si>
  <si>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</si>
  <si>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</si>
  <si>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</si>
  <si>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</si>
  <si>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</si>
  <si>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</si>
  <si>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</si>
  <si>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</si>
  <si>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</si>
  <si>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</si>
  <si>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</si>
  <si>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</si>
  <si>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</si>
  <si>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</si>
  <si>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</si>
  <si>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</si>
  <si>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</si>
  <si>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</si>
  <si>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</si>
  <si>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</si>
  <si>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</si>
  <si>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</si>
  <si>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</si>
  <si>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</si>
  <si>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</si>
  <si>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</si>
  <si>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</si>
  <si>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</si>
  <si>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</si>
  <si>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</si>
  <si>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</si>
  <si>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</si>
  <si>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</si>
  <si>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</si>
  <si>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</si>
  <si>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</si>
  <si>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</si>
  <si>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</si>
  <si>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</si>
  <si>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</si>
  <si>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</si>
  <si>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</si>
  <si>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</si>
  <si>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</si>
  <si>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</si>
  <si>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</si>
  <si>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</si>
  <si>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</si>
  <si>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</si>
  <si>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</si>
  <si>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</si>
  <si>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</si>
  <si>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</si>
  <si>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</si>
  <si>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</si>
  <si>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</si>
  <si>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</si>
  <si>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</si>
  <si>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</si>
  <si>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</si>
  <si>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</si>
  <si>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</si>
  <si>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</si>
  <si>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</si>
  <si>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</si>
  <si>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</si>
  <si>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</si>
  <si>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</si>
  <si>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</si>
  <si>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</si>
  <si>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</si>
  <si>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</si>
  <si>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</si>
  <si>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</si>
  <si>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</si>
  <si>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</si>
  <si>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</si>
  <si>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</si>
  <si>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</si>
  <si>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</si>
  <si>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</si>
  <si>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</si>
  <si>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</si>
  <si>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</si>
  <si>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</si>
  <si>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</si>
  <si>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</si>
  <si>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</si>
  <si>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</si>
  <si>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</si>
  <si>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</si>
  <si>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</si>
  <si>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</si>
  <si>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</si>
  <si>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</si>
  <si>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</si>
  <si>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</si>
  <si>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</si>
  <si>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</si>
  <si>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</si>
  <si>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</si>
  <si>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</si>
  <si>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</si>
  <si>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</si>
  <si>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</si>
  <si>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</si>
  <si>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</si>
  <si>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</si>
  <si>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</si>
  <si>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</si>
  <si>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</si>
  <si>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</si>
  <si>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</si>
  <si>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</si>
  <si>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</si>
  <si>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</si>
  <si>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</si>
  <si>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</si>
  <si>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</si>
  <si>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</si>
  <si>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</si>
  <si>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</si>
  <si>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</si>
  <si>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</si>
  <si>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</si>
  <si>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</si>
  <si>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</si>
  <si>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</si>
  <si>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</si>
  <si>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</si>
  <si>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</si>
  <si>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</si>
  <si>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</si>
  <si>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</si>
  <si>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</si>
  <si>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</si>
  <si>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</si>
  <si>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</si>
  <si>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</si>
  <si>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</si>
  <si>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</si>
  <si>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</si>
  <si>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</si>
  <si>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</si>
  <si>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</si>
  <si>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</si>
  <si>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</si>
  <si>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</si>
  <si>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</si>
  <si>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</si>
  <si>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</si>
  <si>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</si>
  <si>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</si>
  <si>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</si>
  <si>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</si>
  <si>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</si>
  <si>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</si>
  <si>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</si>
  <si>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</si>
  <si>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</si>
  <si>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</si>
  <si>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</si>
  <si>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</si>
  <si>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</si>
  <si>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</si>
  <si>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</si>
  <si>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</si>
  <si>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</si>
  <si>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</si>
  <si>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</si>
  <si>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</si>
  <si>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</si>
  <si>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</si>
  <si>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</si>
  <si>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</si>
  <si>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</si>
  <si>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</si>
  <si>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</si>
  <si>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</si>
  <si>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</si>
  <si>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</si>
  <si>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</si>
  <si>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</si>
  <si>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</si>
  <si>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</si>
  <si>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</si>
  <si>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</si>
  <si>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</si>
  <si>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</si>
  <si>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</si>
  <si>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</si>
  <si>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</si>
  <si>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</si>
  <si>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</si>
  <si>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</si>
  <si>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</si>
  <si>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</si>
  <si>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</si>
  <si>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</si>
  <si>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</si>
  <si>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</si>
  <si>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</si>
  <si>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</si>
  <si>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</si>
  <si>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</si>
  <si>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</si>
  <si>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</si>
  <si>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</si>
  <si>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</si>
  <si>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</si>
  <si>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</si>
  <si>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</si>
  <si>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</si>
  <si>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</si>
  <si>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</si>
  <si>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</si>
  <si>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</si>
  <si>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</si>
  <si>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</si>
  <si>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</si>
  <si>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</si>
  <si>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</si>
  <si>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</si>
  <si>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</si>
  <si>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</si>
  <si>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</si>
  <si>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</si>
  <si>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</si>
  <si>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</si>
  <si>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</si>
  <si>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</si>
  <si>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</si>
  <si>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</si>
  <si>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</si>
  <si>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</si>
  <si>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</si>
  <si>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</si>
  <si>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</si>
  <si>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</si>
  <si>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</si>
  <si>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</si>
  <si>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</si>
  <si>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</si>
  <si>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</si>
  <si>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</si>
  <si>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</si>
  <si>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</si>
  <si>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</si>
  <si>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</si>
  <si>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</si>
  <si>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</si>
  <si>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</si>
  <si>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</si>
  <si>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</si>
  <si>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</si>
  <si>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</si>
  <si>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</si>
  <si>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</si>
  <si>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</si>
  <si>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</si>
  <si>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</si>
  <si>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</si>
  <si>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</si>
  <si>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</si>
  <si>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</si>
  <si>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</si>
  <si>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</si>
  <si>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</si>
  <si>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</si>
  <si>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</si>
  <si>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</si>
  <si>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</si>
  <si>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</si>
  <si>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</si>
  <si>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</si>
  <si>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</si>
  <si>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</si>
  <si>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</si>
  <si>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</si>
  <si>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</si>
  <si>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</si>
  <si>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</si>
  <si>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</si>
  <si>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</si>
  <si>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</si>
  <si>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</si>
  <si>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</si>
  <si>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</si>
  <si>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</si>
  <si>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</si>
  <si>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</si>
  <si>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</si>
  <si>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</si>
  <si>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</si>
  <si>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</si>
  <si>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</si>
  <si>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</si>
  <si>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</si>
  <si>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</si>
  <si>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</si>
  <si>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</si>
  <si>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</si>
  <si>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</si>
  <si>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</si>
  <si>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</si>
  <si>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</si>
  <si>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</si>
  <si>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</si>
  <si>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</si>
  <si>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</si>
  <si>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</si>
  <si>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</si>
  <si>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</si>
  <si>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</si>
  <si>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</si>
  <si>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</si>
  <si>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</si>
  <si>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</si>
  <si>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</si>
  <si>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</si>
  <si>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</si>
  <si>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</si>
  <si>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</si>
  <si>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</si>
  <si>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</si>
  <si>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</si>
  <si>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</si>
  <si>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</si>
  <si>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</si>
  <si>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</si>
  <si>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</si>
  <si>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</si>
  <si>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</si>
  <si>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</si>
  <si>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</si>
  <si>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</si>
  <si>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</si>
  <si>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</si>
  <si>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</si>
  <si>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</si>
  <si>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</si>
  <si>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</si>
  <si>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</si>
  <si>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</si>
  <si>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</si>
  <si>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</si>
  <si>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</si>
  <si>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</si>
  <si>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</si>
  <si>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</si>
  <si>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</si>
  <si>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</si>
  <si>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</si>
  <si>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</si>
  <si>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</si>
  <si>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</si>
  <si>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</si>
  <si>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</si>
  <si>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</si>
  <si>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</si>
  <si>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</si>
  <si>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</si>
  <si>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</si>
  <si>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</si>
  <si>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</si>
  <si>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</si>
  <si>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</si>
  <si>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</si>
  <si>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</si>
  <si>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</si>
  <si>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</si>
  <si>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</si>
  <si>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</si>
  <si>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</si>
  <si>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</si>
  <si>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</si>
  <si>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</si>
  <si>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</si>
  <si>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</si>
  <si>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</si>
  <si>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</si>
  <si>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</si>
  <si>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</si>
  <si>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</si>
  <si>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</si>
  <si>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</si>
  <si>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</si>
  <si>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</si>
  <si>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</si>
  <si>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</si>
  <si>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</si>
  <si>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</si>
  <si>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</si>
  <si>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</si>
  <si>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</si>
  <si>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</si>
  <si>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</si>
  <si>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</si>
  <si>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</si>
  <si>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</si>
  <si>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</si>
  <si>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</si>
  <si>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</si>
  <si>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</si>
  <si>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</si>
  <si>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</si>
  <si>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</si>
  <si>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</si>
  <si>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</si>
  <si>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</si>
  <si>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</si>
  <si>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</si>
  <si>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</si>
  <si>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</si>
  <si>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</si>
  <si>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</si>
  <si>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</si>
  <si>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</si>
  <si>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</si>
  <si>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</si>
  <si>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</si>
  <si>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</si>
  <si>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</si>
  <si>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</si>
  <si>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</si>
  <si>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</si>
  <si>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</si>
  <si>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</si>
  <si>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</si>
  <si>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</si>
  <si>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</si>
  <si>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</si>
  <si>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</si>
  <si>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</si>
  <si>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</si>
  <si>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</si>
  <si>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</si>
  <si>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</si>
  <si>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</si>
  <si>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</si>
  <si>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</si>
  <si>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</si>
  <si>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</si>
  <si>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</si>
  <si>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</si>
  <si>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</si>
  <si>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</si>
  <si>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</si>
  <si>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</si>
  <si>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</si>
  <si>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</si>
  <si>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</si>
  <si>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</si>
  <si>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</si>
  <si>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</si>
  <si>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</si>
  <si>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</si>
  <si>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</si>
  <si>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</si>
  <si>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</si>
  <si>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</si>
  <si>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</si>
  <si>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</si>
  <si>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</si>
  <si>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</si>
  <si>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</si>
  <si>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</si>
  <si>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</si>
  <si>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</si>
  <si>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</si>
  <si>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</si>
  <si>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</si>
  <si>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</si>
  <si>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</si>
  <si>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</si>
  <si>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</si>
  <si>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</si>
  <si>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</si>
  <si>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</si>
  <si>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</si>
  <si>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</si>
  <si>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</si>
  <si>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</si>
  <si>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</si>
  <si>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</si>
  <si>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</si>
  <si>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</si>
  <si>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</si>
  <si>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</si>
  <si>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</si>
  <si>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</si>
  <si>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</si>
  <si>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</si>
  <si>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</si>
  <si>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</si>
  <si>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</si>
  <si>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</si>
  <si>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</si>
  <si>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</si>
  <si>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</si>
  <si>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</si>
  <si>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</si>
  <si>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</si>
  <si>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</si>
  <si>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</si>
  <si>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</si>
  <si>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</si>
  <si>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</si>
  <si>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</si>
  <si>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</si>
  <si>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</si>
  <si>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</si>
  <si>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</si>
  <si>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</si>
  <si>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</si>
  <si>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</si>
  <si>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</si>
  <si>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</si>
  <si>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</si>
  <si>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</si>
  <si>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</si>
  <si>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</si>
  <si>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</si>
  <si>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</si>
  <si>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</si>
  <si>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</si>
  <si>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</si>
  <si>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</si>
  <si>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</si>
  <si>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</si>
  <si>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</si>
  <si>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</si>
  <si>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</si>
  <si>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</si>
  <si>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</si>
  <si>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</si>
  <si>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</si>
  <si>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</si>
  <si>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</si>
  <si>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</si>
  <si>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</si>
  <si>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</si>
  <si>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</si>
  <si>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</si>
  <si>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</si>
  <si>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</si>
  <si>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</si>
  <si>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</si>
  <si>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</si>
  <si>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</si>
  <si>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</si>
  <si>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</si>
  <si>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</si>
  <si>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</si>
  <si>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</si>
  <si>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</si>
  <si>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</si>
  <si>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</si>
  <si>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</si>
  <si>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</si>
  <si>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</si>
  <si>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</si>
  <si>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</si>
  <si>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</si>
  <si>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</si>
  <si>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</si>
  <si>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</si>
  <si>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</si>
  <si>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</si>
  <si>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</si>
  <si>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</si>
  <si>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</si>
  <si>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</si>
  <si>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</si>
  <si>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</si>
  <si>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</si>
  <si>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</si>
  <si>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</si>
  <si>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</si>
  <si>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</si>
  <si>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</si>
  <si>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</si>
  <si>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</si>
  <si>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</si>
  <si>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</si>
  <si>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</si>
  <si>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</si>
  <si>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</si>
  <si>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</si>
  <si>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</si>
  <si>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</si>
  <si>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</si>
  <si>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</si>
  <si>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</si>
  <si>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</si>
  <si>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</si>
  <si>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</si>
  <si>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</si>
  <si>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</si>
  <si>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</si>
  <si>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</si>
  <si>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</si>
  <si>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</si>
  <si>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</si>
  <si>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</si>
  <si>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</si>
  <si>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</si>
  <si>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</si>
  <si>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</si>
  <si>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</si>
  <si>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</si>
  <si>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</si>
  <si>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</si>
  <si>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</si>
  <si>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</si>
  <si>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</si>
  <si>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</si>
  <si>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</si>
  <si>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</si>
  <si>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</si>
  <si>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</si>
  <si>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</si>
  <si>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</si>
  <si>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</si>
  <si>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</si>
  <si>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</si>
  <si>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</si>
  <si>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</si>
  <si>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</si>
  <si>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</si>
  <si>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</si>
  <si>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</si>
  <si>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</si>
  <si>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</si>
  <si>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</si>
  <si>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</si>
  <si>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</si>
  <si>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</si>
  <si>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</si>
  <si>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</si>
  <si>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</si>
  <si>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</si>
  <si>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</si>
  <si>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</si>
  <si>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</si>
  <si>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</si>
  <si>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</si>
  <si>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</si>
  <si>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</si>
  <si>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</si>
  <si>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</si>
  <si>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</si>
  <si>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</si>
  <si>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</si>
  <si>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</si>
  <si>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</si>
  <si>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</si>
  <si>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</si>
  <si>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</si>
  <si>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</si>
  <si>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</si>
  <si>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</si>
  <si>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</si>
  <si>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</si>
  <si>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</si>
  <si>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</si>
  <si>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</si>
  <si>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</si>
  <si>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</si>
  <si>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</si>
  <si>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</si>
  <si>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</si>
  <si>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</si>
  <si>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</si>
  <si>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</si>
  <si>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</si>
  <si>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</si>
  <si>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</si>
  <si>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</si>
  <si>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</si>
  <si>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</si>
  <si>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</si>
  <si>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</si>
  <si>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</si>
  <si>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</si>
  <si>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</si>
  <si>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</si>
  <si>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</si>
  <si>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</si>
  <si>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</si>
  <si>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</si>
  <si>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</si>
  <si>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</si>
  <si>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</si>
  <si>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</si>
  <si>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</si>
  <si>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</si>
  <si>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</si>
  <si>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</si>
  <si>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</si>
  <si>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</si>
  <si>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</si>
  <si>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</si>
  <si>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</si>
  <si>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</si>
  <si>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</si>
  <si>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</si>
  <si>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</si>
  <si>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</si>
  <si>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</si>
  <si>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</si>
  <si>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</si>
  <si>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</si>
  <si>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</si>
  <si>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</si>
  <si>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</si>
  <si>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</si>
  <si>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</si>
  <si>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</si>
  <si>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</si>
  <si>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</si>
  <si>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</si>
  <si>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</si>
  <si>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</si>
  <si>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</si>
  <si>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</si>
  <si>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</si>
  <si>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</si>
  <si>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</si>
  <si>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</si>
  <si>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</si>
  <si>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</si>
  <si>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</si>
  <si>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</si>
  <si>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</si>
  <si>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</si>
  <si>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</si>
  <si>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</si>
  <si>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</si>
  <si>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</si>
  <si>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</si>
  <si>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</si>
  <si>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</si>
  <si>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</si>
  <si>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</si>
  <si>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</si>
  <si>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</si>
  <si>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</si>
  <si>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</si>
  <si>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</si>
  <si>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</si>
  <si>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</si>
  <si>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</si>
  <si>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</si>
  <si>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</si>
  <si>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</si>
  <si>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</si>
  <si>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</si>
  <si>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</si>
  <si>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</si>
  <si>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</si>
  <si>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</si>
  <si>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</si>
  <si>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</si>
  <si>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</si>
  <si>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</si>
  <si>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</si>
  <si>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</si>
  <si>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</si>
  <si>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</si>
  <si>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</si>
  <si>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</si>
  <si>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</si>
  <si>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</si>
  <si>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</si>
  <si>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</si>
  <si>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</si>
  <si>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</si>
  <si>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</si>
  <si>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</si>
  <si>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</si>
  <si>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</si>
  <si>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</si>
  <si>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</si>
  <si>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</si>
  <si>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</si>
  <si>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</si>
  <si>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</si>
  <si>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</si>
  <si>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</si>
  <si>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</si>
  <si>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</si>
  <si>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</si>
  <si>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</si>
  <si>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</si>
  <si>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</si>
  <si>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</si>
  <si>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</si>
  <si>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</si>
  <si>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</si>
  <si>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</si>
  <si>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</si>
  <si>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</si>
  <si>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</si>
  <si>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</si>
  <si>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</si>
  <si>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</si>
  <si>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</si>
  <si>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</si>
  <si>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</si>
  <si>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</si>
  <si>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</si>
  <si>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</si>
  <si>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</si>
  <si>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</si>
  <si>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</si>
  <si>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</si>
  <si>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</si>
  <si>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</si>
  <si>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</si>
  <si>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</si>
  <si>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</si>
  <si>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</si>
  <si>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</si>
  <si>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</si>
  <si>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</si>
  <si>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</si>
  <si>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</si>
  <si>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</si>
  <si>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</si>
  <si>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</si>
  <si>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</si>
  <si>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</si>
  <si>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</si>
  <si>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</si>
  <si>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</si>
  <si>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</si>
  <si>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</si>
  <si>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</si>
  <si>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</si>
  <si>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</si>
  <si>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</si>
  <si>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</si>
  <si>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</si>
  <si>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</si>
  <si>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</si>
  <si>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</si>
  <si>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</si>
  <si>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</si>
  <si>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</si>
  <si>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</si>
  <si>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</si>
  <si>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</si>
  <si>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</si>
  <si>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</si>
  <si>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</si>
  <si>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</si>
  <si>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</si>
  <si>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</si>
  <si>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</si>
  <si>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</si>
  <si>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</si>
  <si>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</si>
  <si>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</si>
  <si>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</si>
  <si>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</si>
  <si>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</si>
  <si>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</si>
  <si>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</si>
  <si>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</si>
  <si>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</si>
  <si>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</si>
  <si>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</si>
  <si>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</si>
  <si>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</si>
  <si>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</si>
  <si>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</si>
  <si>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</si>
  <si>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</si>
  <si>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</si>
  <si>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</si>
  <si>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</si>
  <si>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</si>
  <si>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</si>
  <si>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</si>
  <si>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</si>
  <si>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</si>
  <si>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</si>
  <si>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</si>
  <si>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</si>
  <si>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</si>
  <si>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</si>
  <si>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</si>
  <si>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</si>
  <si>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</si>
  <si>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</si>
  <si>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</si>
  <si>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</si>
  <si>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</si>
  <si>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</si>
  <si>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</si>
  <si>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</si>
  <si>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</si>
  <si>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</si>
  <si>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</si>
  <si>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</si>
  <si>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</si>
  <si>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</si>
  <si>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</si>
  <si>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</si>
  <si>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</si>
  <si>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</si>
  <si>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</si>
  <si>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</si>
  <si>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</si>
  <si>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</si>
  <si>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</si>
  <si>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</si>
  <si>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</si>
  <si>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</si>
  <si>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</si>
  <si>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</si>
  <si>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</si>
  <si>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</si>
  <si>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</si>
  <si>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</si>
  <si>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</si>
  <si>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</si>
  <si>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</si>
  <si>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</si>
  <si>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</si>
  <si>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</si>
  <si>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</si>
  <si>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</si>
  <si>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</si>
  <si>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</si>
  <si>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</si>
  <si>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</si>
  <si>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</si>
  <si>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</si>
  <si>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</si>
  <si>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</si>
  <si>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</si>
  <si>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</si>
  <si>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</si>
  <si>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</si>
  <si>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</si>
  <si>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</si>
  <si>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</si>
  <si>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</si>
  <si>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</si>
  <si>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</si>
  <si>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</si>
  <si>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</si>
  <si>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</si>
  <si>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</si>
  <si>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</si>
  <si>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</si>
  <si>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</si>
  <si>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</si>
  <si>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</si>
  <si>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</si>
  <si>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</si>
  <si>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</si>
  <si>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</si>
  <si>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</si>
  <si>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</si>
  <si>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</si>
  <si>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</si>
  <si>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</si>
  <si>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</si>
  <si>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</si>
  <si>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</si>
  <si>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</si>
  <si>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</si>
  <si>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</si>
  <si>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</si>
  <si>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</si>
  <si>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</si>
  <si>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</si>
  <si>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</si>
  <si>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</si>
  <si>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</si>
  <si>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</si>
  <si>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</si>
  <si>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</si>
  <si>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</si>
  <si>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</si>
  <si>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</si>
  <si>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</si>
  <si>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</si>
  <si>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</si>
  <si>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</si>
  <si>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</si>
  <si>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</si>
  <si>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</si>
  <si>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</si>
  <si>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</si>
  <si>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</si>
  <si>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</si>
  <si>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</si>
  <si>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</si>
  <si>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</si>
  <si>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</si>
  <si>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</si>
  <si>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</si>
  <si>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</si>
  <si>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</si>
  <si>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</si>
  <si>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</si>
  <si>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</si>
  <si>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</si>
  <si>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</si>
  <si>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</si>
  <si>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</si>
  <si>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</si>
  <si>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</si>
  <si>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</si>
  <si>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</si>
  <si>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</si>
  <si>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</si>
  <si>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</si>
  <si>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</si>
  <si>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</si>
  <si>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</si>
  <si>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</si>
  <si>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</si>
  <si>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</si>
  <si>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</si>
  <si>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</si>
  <si>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</si>
  <si>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</si>
  <si>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</si>
  <si>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</si>
  <si>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</si>
  <si>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</si>
  <si>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</si>
  <si>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</si>
  <si>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</si>
  <si>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</si>
  <si>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</si>
  <si>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</si>
  <si>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</si>
  <si>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</si>
  <si>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</si>
  <si>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</si>
  <si>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</si>
  <si>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</si>
  <si>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</si>
  <si>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</si>
  <si>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</si>
  <si>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</si>
  <si>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</si>
  <si>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</si>
  <si>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</si>
  <si>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</si>
  <si>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</si>
  <si>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</si>
  <si>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</si>
  <si>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</si>
  <si>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</si>
  <si>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</si>
  <si>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</si>
  <si>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</si>
  <si>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</si>
  <si>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</si>
  <si>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</si>
  <si>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</si>
  <si>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</si>
  <si>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</si>
  <si>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</si>
  <si>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</si>
  <si>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</si>
  <si>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</si>
  <si>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</si>
  <si>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</si>
  <si>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</si>
  <si>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</si>
  <si>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</si>
  <si>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</si>
  <si>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</si>
  <si>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</si>
  <si>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</si>
  <si>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</si>
  <si>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</si>
  <si>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</si>
  <si>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</si>
  <si>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</si>
  <si>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</si>
  <si>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</si>
  <si>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</si>
  <si>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</si>
  <si>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</si>
  <si>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</si>
  <si>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</si>
  <si>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</si>
  <si>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</si>
  <si>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</si>
  <si>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</si>
  <si>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</si>
  <si>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</si>
  <si>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</si>
  <si>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</si>
  <si>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</si>
  <si>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</si>
  <si>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</si>
  <si>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</si>
  <si>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</si>
  <si>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</si>
  <si>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</si>
  <si>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</si>
  <si>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</si>
  <si>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</si>
  <si>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</si>
  <si>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</si>
  <si>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</si>
  <si>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</si>
  <si>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</si>
  <si>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</si>
  <si>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</si>
  <si>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</si>
  <si>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</si>
  <si>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</si>
  <si>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</si>
  <si>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</si>
  <si>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</si>
  <si>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</si>
  <si>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</si>
  <si>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</si>
  <si>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</si>
  <si>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</si>
  <si>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</si>
  <si>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</si>
  <si>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</si>
  <si>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</si>
  <si>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</si>
  <si>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</si>
  <si>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</si>
  <si>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</si>
  <si>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</si>
  <si>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</si>
  <si>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</si>
  <si>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</si>
  <si>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</si>
  <si>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</si>
  <si>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</si>
  <si>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</si>
  <si>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</si>
  <si>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</si>
  <si>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</si>
  <si>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</si>
  <si>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</si>
  <si>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</si>
  <si>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</si>
  <si>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</si>
  <si>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</si>
  <si>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</si>
  <si>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</si>
  <si>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</si>
  <si>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</si>
  <si>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</si>
  <si>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</si>
  <si>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</si>
  <si>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</si>
  <si>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</si>
  <si>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</si>
  <si>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</si>
  <si>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</si>
  <si>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</si>
  <si>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</si>
  <si>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</si>
  <si>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</si>
  <si>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</si>
  <si>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</si>
  <si>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</si>
  <si>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</si>
  <si>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</si>
  <si>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</si>
  <si>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</si>
  <si>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</si>
  <si>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</si>
  <si>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</si>
  <si>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</si>
  <si>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</si>
  <si>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</si>
  <si>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</si>
  <si>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</si>
  <si>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</si>
  <si>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</si>
  <si>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</si>
  <si>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</si>
  <si>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</si>
  <si>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</si>
  <si>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</si>
  <si>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</si>
  <si>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</si>
  <si>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</si>
  <si>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</si>
  <si>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</si>
  <si>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</si>
  <si>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</si>
  <si>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</si>
  <si>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</si>
  <si>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</si>
  <si>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</si>
  <si>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</si>
  <si>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</si>
  <si>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</si>
  <si>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</si>
  <si>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</si>
  <si>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</si>
  <si>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</si>
  <si>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</si>
  <si>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</si>
  <si>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</si>
  <si>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</si>
  <si>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</si>
  <si>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</si>
  <si>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</si>
  <si>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</si>
  <si>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</si>
  <si>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</si>
  <si>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</si>
  <si>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</si>
  <si>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</si>
  <si>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</si>
  <si>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</si>
  <si>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</si>
  <si>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</si>
  <si>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</si>
  <si>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</si>
  <si>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</si>
  <si>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</si>
  <si>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</si>
  <si>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</si>
  <si>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</si>
  <si>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</si>
  <si>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</si>
  <si>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</si>
  <si>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</si>
  <si>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</si>
  <si>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</si>
  <si>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</si>
  <si>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</si>
  <si>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</si>
  <si>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</si>
  <si>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</si>
  <si>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</si>
  <si>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</si>
  <si>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</si>
  <si>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</si>
  <si>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</si>
  <si>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</si>
  <si>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</si>
  <si>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</si>
  <si>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</si>
  <si>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</si>
  <si>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</si>
  <si>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</si>
  <si>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</si>
  <si>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</si>
  <si>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</si>
  <si>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</si>
  <si>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</si>
  <si>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</si>
  <si>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</si>
  <si>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</si>
  <si>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</si>
  <si>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</si>
  <si>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</si>
  <si>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</si>
  <si>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</si>
  <si>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</si>
  <si>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</si>
  <si>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</si>
  <si>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</si>
  <si>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</si>
  <si>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</si>
  <si>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</si>
  <si>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</si>
  <si>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</si>
  <si>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</si>
  <si>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</si>
  <si>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</si>
  <si>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</si>
  <si>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</si>
  <si>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</si>
  <si>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</si>
  <si>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</si>
  <si>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</si>
  <si>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</si>
  <si>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</si>
  <si>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</si>
  <si>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</si>
  <si>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</si>
  <si>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</si>
  <si>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</si>
  <si>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</si>
  <si>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</si>
  <si>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</si>
  <si>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</si>
  <si>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</si>
  <si>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</si>
  <si>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</si>
  <si>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</si>
  <si>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</si>
  <si>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</si>
  <si>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</si>
  <si>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</si>
  <si>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</si>
  <si>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</si>
  <si>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</si>
  <si>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</si>
  <si>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</si>
  <si>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</si>
  <si>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</si>
  <si>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</si>
  <si>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</si>
  <si>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</si>
  <si>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</si>
  <si>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</si>
  <si>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</si>
  <si>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</si>
  <si>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</si>
  <si>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</si>
  <si>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</si>
  <si>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</si>
  <si>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</si>
  <si>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</si>
  <si>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</si>
  <si>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</si>
  <si>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</si>
  <si>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</si>
  <si>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</si>
  <si>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</si>
  <si>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</si>
  <si>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</si>
  <si>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</si>
  <si>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</si>
  <si>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</si>
  <si>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</si>
  <si>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</si>
  <si>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</si>
  <si>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</si>
  <si>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</si>
  <si>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</si>
  <si>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</si>
  <si>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</si>
  <si>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</si>
  <si>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</si>
  <si>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</si>
  <si>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</si>
  <si>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</si>
  <si>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</si>
  <si>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</si>
  <si>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</si>
  <si>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</si>
  <si>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</si>
  <si>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</si>
  <si>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</si>
  <si>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</si>
  <si>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</si>
  <si>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</si>
  <si>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</si>
  <si>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</si>
  <si>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</si>
  <si>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</si>
  <si>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</si>
  <si>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</si>
  <si>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</si>
  <si>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</si>
  <si>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</si>
  <si>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</si>
  <si>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</si>
  <si>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</si>
  <si>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</si>
  <si>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</si>
  <si>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</si>
  <si>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</si>
  <si>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</si>
  <si>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</si>
  <si>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</si>
  <si>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</si>
  <si>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</si>
  <si>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</si>
  <si>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</si>
  <si>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</si>
  <si>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</si>
  <si>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</si>
  <si>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</si>
  <si>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</si>
  <si>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</si>
  <si>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</si>
  <si>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</si>
  <si>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</si>
  <si>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</si>
  <si>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</si>
  <si>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</si>
  <si>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</si>
  <si>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</si>
  <si>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</si>
  <si>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</si>
  <si>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</si>
  <si>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</si>
  <si>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</si>
  <si>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</si>
  <si>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</si>
  <si>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</si>
  <si>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</si>
  <si>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</si>
  <si>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</si>
  <si>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</si>
  <si>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</si>
  <si>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</si>
  <si>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</si>
  <si>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</si>
  <si>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</si>
  <si>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</si>
  <si>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</si>
  <si>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</si>
  <si>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</si>
  <si>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</si>
  <si>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</si>
  <si>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</si>
  <si>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</si>
  <si>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</si>
  <si>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</si>
  <si>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</si>
  <si>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</si>
  <si>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</si>
  <si>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</si>
  <si>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</si>
  <si>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</si>
  <si>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</si>
  <si>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</si>
  <si>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</si>
  <si>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</si>
  <si>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</si>
  <si>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</si>
  <si>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</si>
  <si>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</si>
  <si>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</si>
  <si>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</si>
  <si>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</si>
  <si>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</si>
  <si>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</si>
  <si>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</si>
  <si>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</si>
  <si>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</si>
  <si>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</si>
  <si>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</si>
  <si>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</si>
  <si>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</si>
  <si>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</si>
  <si>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</si>
  <si>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</si>
  <si>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</si>
  <si>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</si>
  <si>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</si>
  <si>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</si>
  <si>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</si>
  <si>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</si>
  <si>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</si>
  <si>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</si>
  <si>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</si>
  <si>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</si>
  <si>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</si>
  <si>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</si>
  <si>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</si>
  <si>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</si>
  <si>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</si>
  <si>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</si>
  <si>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</si>
  <si>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</si>
  <si>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</si>
  <si>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</si>
  <si>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</si>
  <si>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</si>
  <si>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</si>
  <si>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</si>
  <si>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</si>
  <si>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</si>
  <si>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</si>
  <si>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</si>
  <si>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</si>
  <si>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</si>
  <si>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</si>
  <si>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</si>
  <si>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</si>
  <si>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</si>
  <si>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</si>
  <si>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</si>
  <si>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</si>
  <si>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</si>
  <si>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</si>
  <si>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</si>
  <si>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</si>
  <si>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</si>
  <si>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</si>
  <si>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</si>
  <si>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</si>
  <si>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</si>
  <si>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</si>
  <si>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</si>
  <si>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</si>
  <si>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</si>
  <si>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</si>
  <si>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</si>
  <si>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</si>
  <si>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</si>
  <si>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</si>
  <si>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</si>
  <si>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</si>
  <si>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</si>
  <si>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</si>
  <si>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</si>
  <si>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</si>
  <si>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</si>
  <si>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</si>
  <si>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</si>
  <si>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</si>
  <si>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</si>
  <si>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</si>
  <si>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</si>
  <si>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</si>
  <si>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</si>
  <si>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</si>
  <si>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</si>
  <si>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</si>
  <si>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</si>
  <si>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</si>
  <si>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</si>
  <si>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</si>
  <si>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</si>
  <si>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</si>
  <si>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</si>
  <si>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</si>
  <si>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</si>
  <si>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</si>
  <si>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</si>
  <si>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</si>
  <si>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</si>
  <si>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</si>
  <si>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</si>
  <si>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</si>
  <si>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</si>
  <si>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</si>
  <si>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</si>
  <si>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</si>
  <si>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</si>
  <si>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</si>
  <si>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</si>
  <si>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</si>
  <si>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</si>
  <si>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</si>
  <si>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</si>
  <si>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</si>
  <si>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</si>
  <si>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</si>
  <si>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</si>
  <si>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</si>
  <si>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</si>
  <si>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</si>
  <si>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</si>
  <si>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</si>
  <si>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</si>
  <si>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</si>
  <si>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</si>
  <si>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</si>
  <si>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</si>
  <si>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</si>
  <si>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</si>
  <si>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</si>
  <si>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</si>
  <si>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</si>
  <si>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</si>
  <si>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</si>
  <si>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</si>
  <si>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</si>
  <si>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</si>
  <si>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</si>
  <si>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</si>
  <si>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</si>
  <si>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</si>
  <si>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</si>
  <si>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</si>
  <si>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</si>
  <si>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</si>
  <si>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</si>
  <si>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</si>
  <si>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</si>
  <si>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</si>
  <si>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</si>
  <si>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</si>
  <si>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</si>
  <si>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</si>
  <si>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</si>
  <si>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</si>
  <si>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</si>
  <si>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</si>
  <si>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</si>
  <si>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</si>
  <si>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</si>
  <si>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</si>
  <si>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</si>
  <si>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</si>
  <si>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</si>
  <si>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</si>
  <si>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</si>
  <si>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</si>
  <si>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</si>
  <si>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</si>
  <si>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</si>
  <si>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</si>
  <si>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</si>
  <si>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</si>
  <si>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</si>
  <si>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</si>
  <si>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</si>
  <si>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</si>
  <si>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</si>
  <si>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</si>
  <si>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</si>
  <si>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</si>
  <si>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</si>
  <si>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</si>
  <si>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</si>
  <si>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</si>
  <si>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</si>
  <si>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</si>
  <si>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</si>
  <si>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</si>
  <si>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</si>
  <si>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</si>
  <si>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</si>
  <si>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</si>
  <si>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</si>
  <si>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</si>
  <si>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</si>
  <si>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</si>
  <si>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</si>
  <si>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</si>
  <si>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</si>
  <si>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</si>
  <si>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</si>
  <si>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</si>
  <si>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</si>
  <si>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</si>
  <si>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</si>
  <si>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</si>
  <si>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</si>
  <si>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</si>
  <si>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</si>
  <si>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</si>
  <si>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</si>
  <si>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</si>
  <si>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</si>
  <si>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</si>
  <si>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</si>
  <si>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</si>
  <si>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</si>
  <si>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</si>
  <si>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</si>
  <si>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</si>
  <si>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</si>
  <si>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</si>
  <si>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</si>
  <si>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</si>
  <si>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</si>
  <si>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</si>
  <si>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</si>
  <si>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</si>
  <si>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</si>
  <si>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</si>
  <si>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</si>
  <si>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</si>
  <si>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</si>
  <si>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</si>
  <si>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</si>
  <si>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</si>
  <si>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</si>
  <si>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</si>
  <si>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</si>
  <si>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</si>
  <si>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</si>
  <si>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</si>
  <si>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</si>
  <si>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</si>
  <si>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</si>
  <si>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</si>
  <si>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</si>
  <si>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</si>
  <si>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</si>
  <si>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</si>
  <si>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</si>
  <si>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</si>
  <si>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</si>
  <si>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</si>
  <si>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</si>
  <si>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</si>
  <si>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</si>
  <si>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</si>
  <si>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</si>
  <si>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</si>
  <si>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</si>
  <si>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</si>
  <si>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</si>
  <si>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</si>
  <si>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</si>
  <si>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</si>
  <si>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</si>
  <si>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</si>
  <si>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</si>
  <si>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</si>
  <si>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</si>
  <si>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</si>
  <si>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</si>
  <si>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</si>
  <si>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</si>
  <si>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</si>
  <si>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</si>
  <si>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</si>
  <si>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</si>
  <si>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</si>
  <si>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</si>
  <si>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</si>
  <si>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</si>
  <si>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</si>
  <si>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</si>
  <si>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</si>
  <si>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</si>
  <si>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</si>
  <si>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</si>
  <si>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</si>
  <si>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</si>
  <si>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</si>
  <si>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</si>
  <si>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</si>
  <si>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</si>
  <si>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</si>
  <si>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</si>
  <si>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</si>
  <si>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</si>
  <si>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</si>
  <si>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</si>
  <si>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</si>
  <si>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</si>
  <si>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</si>
  <si>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</si>
  <si>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</si>
  <si>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</si>
  <si>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</si>
  <si>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</si>
  <si>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</si>
  <si>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</si>
  <si>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</si>
  <si>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</si>
  <si>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</si>
  <si>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</si>
  <si>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</si>
  <si>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</si>
  <si>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</si>
  <si>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</si>
  <si>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</si>
  <si>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</si>
  <si>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</si>
  <si>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</si>
  <si>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</si>
  <si>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</si>
  <si>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</si>
  <si>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</si>
  <si>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</si>
  <si>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</si>
  <si>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</si>
  <si>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</si>
  <si>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</si>
  <si>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</si>
  <si>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</si>
  <si>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</si>
  <si>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</si>
  <si>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</si>
  <si>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</si>
  <si>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</si>
  <si>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</si>
  <si>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</si>
  <si>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</si>
  <si>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</si>
  <si>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</si>
  <si>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</si>
  <si>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</si>
  <si>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</si>
  <si>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</si>
  <si>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</si>
  <si>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</si>
  <si>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</si>
  <si>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</si>
  <si>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</si>
  <si>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</si>
  <si>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</si>
  <si>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</si>
  <si>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</si>
  <si>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</si>
  <si>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</si>
  <si>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</si>
  <si>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</si>
  <si>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</si>
  <si>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</si>
  <si>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</si>
  <si>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</si>
  <si>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</si>
  <si>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</si>
  <si>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</si>
  <si>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</si>
  <si>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</si>
  <si>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</si>
  <si>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</si>
  <si>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</si>
  <si>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</si>
  <si>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</si>
  <si>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</si>
  <si>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</si>
  <si>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</si>
  <si>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</si>
  <si>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</si>
  <si>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</si>
  <si>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</si>
  <si>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</si>
  <si>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</si>
  <si>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</si>
  <si>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</si>
  <si>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</si>
  <si>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</si>
  <si>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</si>
  <si>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</si>
  <si>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</si>
  <si>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</si>
  <si>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</si>
  <si>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</si>
  <si>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</si>
  <si>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</si>
  <si>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</si>
  <si>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</si>
  <si>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</si>
  <si>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</si>
  <si>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</si>
  <si>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</si>
  <si>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</si>
  <si>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</si>
  <si>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</si>
  <si>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</si>
  <si>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</si>
  <si>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</si>
  <si>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</si>
  <si>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</si>
  <si>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</si>
  <si>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</si>
  <si>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</si>
  <si>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</si>
  <si>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</si>
  <si>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</si>
  <si>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</si>
  <si>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</si>
  <si>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</si>
  <si>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</si>
  <si>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</si>
  <si>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</si>
  <si>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</si>
  <si>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</si>
  <si>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</si>
  <si>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</si>
  <si>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</si>
  <si>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</si>
  <si>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</si>
  <si>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</si>
  <si>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</si>
  <si>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</si>
  <si>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</si>
  <si>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</si>
  <si>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</si>
  <si>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</si>
  <si>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</si>
  <si>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</si>
  <si>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</si>
  <si>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</si>
  <si>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</si>
  <si>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</si>
  <si>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</si>
  <si>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</si>
  <si>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</si>
  <si>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</si>
  <si>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</si>
  <si>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</si>
  <si>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</si>
  <si>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</si>
  <si>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</si>
  <si>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</si>
  <si>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</si>
  <si>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</si>
  <si>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</si>
  <si>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</si>
  <si>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</si>
  <si>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</si>
  <si>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</si>
  <si>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</si>
  <si>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</si>
  <si>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</si>
  <si>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</si>
  <si>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</si>
  <si>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</si>
  <si>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</si>
  <si>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</si>
  <si>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</si>
  <si>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</si>
  <si>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</si>
  <si>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</si>
  <si>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</si>
  <si>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</si>
  <si>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</si>
  <si>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</si>
  <si>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</si>
  <si>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</si>
  <si>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</si>
  <si>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</si>
  <si>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</si>
  <si>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</si>
  <si>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</si>
  <si>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</si>
  <si>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</si>
  <si>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</si>
  <si>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</si>
  <si>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</si>
  <si>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</si>
  <si>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</si>
  <si>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</si>
  <si>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</si>
  <si>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</si>
  <si>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</si>
  <si>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</si>
  <si>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</si>
  <si>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</si>
  <si>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</si>
  <si>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</si>
  <si>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</si>
  <si>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</si>
  <si>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</si>
  <si>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</si>
  <si>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</si>
  <si>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</si>
  <si>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</si>
  <si>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</si>
  <si>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</si>
  <si>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</si>
  <si>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</si>
  <si>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</si>
  <si>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</si>
  <si>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</si>
  <si>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</si>
  <si>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</si>
  <si>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</si>
  <si>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</si>
  <si>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</si>
  <si>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</si>
  <si>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</si>
  <si>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</si>
  <si>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</si>
  <si>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</si>
  <si>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</si>
  <si>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</si>
  <si>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</si>
  <si>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</si>
  <si>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</si>
  <si>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</si>
  <si>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</si>
  <si>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</si>
  <si>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</si>
  <si>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</si>
  <si>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</si>
  <si>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</si>
  <si>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</si>
  <si>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</si>
  <si>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</si>
  <si>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</si>
  <si>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</si>
  <si>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</si>
  <si>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</si>
  <si>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</si>
  <si>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</si>
  <si>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</si>
  <si>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</si>
  <si>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</si>
  <si>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</si>
  <si>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</si>
  <si>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</si>
  <si>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</si>
  <si>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</si>
  <si>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</si>
  <si>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</si>
  <si>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</si>
  <si>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</si>
  <si>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</si>
  <si>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</si>
  <si>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</si>
  <si>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</si>
  <si>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</si>
  <si>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</si>
  <si>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</si>
  <si>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</si>
  <si>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</si>
  <si>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</si>
  <si>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</si>
  <si>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</si>
  <si>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</si>
  <si>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</si>
  <si>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</si>
  <si>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</si>
  <si>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</si>
  <si>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</si>
  <si>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</si>
  <si>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</si>
  <si>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</si>
  <si>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</si>
  <si>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</si>
  <si>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</si>
  <si>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</si>
  <si>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</si>
  <si>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</si>
  <si>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</si>
  <si>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</si>
  <si>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</si>
  <si>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</si>
  <si>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</si>
  <si>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</si>
  <si>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</si>
  <si>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</si>
  <si>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</si>
  <si>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</si>
  <si>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</si>
  <si>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</si>
  <si>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</si>
  <si>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</si>
  <si>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</si>
  <si>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</si>
  <si>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</si>
  <si>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</si>
  <si>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</si>
  <si>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</si>
  <si>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</si>
  <si>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</si>
  <si>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</si>
  <si>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</si>
  <si>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</si>
  <si>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</si>
  <si>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</si>
  <si>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</si>
  <si>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</si>
  <si>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</si>
  <si>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</si>
  <si>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</si>
  <si>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</si>
  <si>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</si>
  <si>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</si>
  <si>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</si>
  <si>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</si>
  <si>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</si>
  <si>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</si>
  <si>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</si>
  <si>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</si>
  <si>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</si>
  <si>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</si>
  <si>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</si>
  <si>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</si>
  <si>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</si>
  <si>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</si>
  <si>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</si>
  <si>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</si>
  <si>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</si>
  <si>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</si>
  <si>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</si>
  <si>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</si>
  <si>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</si>
  <si>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</si>
  <si>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</si>
  <si>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</si>
  <si>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</si>
  <si>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</si>
  <si>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</si>
  <si>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</si>
  <si>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</si>
  <si>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</si>
  <si>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</si>
  <si>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</si>
  <si>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</si>
  <si>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</si>
  <si>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</si>
  <si>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</si>
  <si>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</si>
  <si>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</si>
  <si>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</si>
  <si>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</si>
  <si>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</si>
  <si>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</si>
  <si>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</si>
  <si>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</si>
  <si>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</si>
  <si>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</si>
  <si>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</si>
  <si>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</si>
  <si>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</si>
  <si>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</si>
  <si>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</si>
  <si>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</si>
  <si>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</si>
  <si>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</si>
  <si>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</si>
  <si>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</si>
  <si>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</si>
  <si>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</si>
  <si>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</si>
  <si>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</si>
  <si>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</si>
  <si>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</si>
  <si>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</si>
  <si>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</si>
  <si>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</si>
  <si>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</si>
  <si>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</si>
  <si>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</si>
  <si>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</si>
  <si>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</si>
  <si>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</si>
  <si>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</si>
  <si>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</si>
  <si>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</si>
  <si>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</si>
  <si>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</si>
  <si>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</si>
  <si>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</si>
  <si>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</si>
  <si>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</si>
  <si>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</si>
  <si>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</si>
  <si>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</si>
  <si>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</si>
  <si>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</si>
  <si>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</si>
  <si>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</si>
  <si>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</si>
  <si>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</si>
  <si>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</si>
  <si>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</si>
  <si>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</si>
  <si>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</si>
  <si>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</si>
  <si>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</si>
  <si>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</si>
  <si>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</si>
  <si>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</si>
  <si>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</si>
  <si>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</si>
  <si>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</si>
  <si>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</si>
  <si>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</si>
  <si>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</si>
  <si>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</si>
  <si>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</si>
  <si>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</si>
  <si>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</si>
  <si>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</si>
  <si>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</si>
  <si>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</si>
  <si>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</si>
  <si>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</si>
  <si>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</si>
  <si>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</si>
  <si>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</si>
  <si>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</si>
  <si>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</si>
  <si>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</si>
  <si>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</si>
  <si>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</si>
  <si>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</si>
  <si>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</si>
  <si>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</si>
  <si>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</si>
  <si>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</si>
  <si>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</si>
  <si>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</si>
  <si>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</si>
  <si>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</si>
  <si>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</si>
  <si>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</si>
  <si>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</si>
  <si>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</si>
  <si>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</si>
  <si>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</si>
  <si>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</si>
  <si>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</si>
  <si>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</si>
  <si>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</si>
  <si>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</si>
  <si>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</si>
  <si>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</si>
  <si>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</si>
  <si>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</si>
  <si>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</si>
  <si>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</si>
  <si>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</si>
  <si>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</si>
  <si>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</si>
  <si>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</si>
  <si>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</si>
  <si>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</si>
  <si>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</si>
  <si>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</si>
  <si>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</si>
  <si>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</si>
  <si>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</si>
  <si>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</si>
  <si>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</si>
  <si>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</si>
  <si>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</si>
  <si>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</si>
  <si>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</si>
  <si>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</si>
  <si>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</si>
  <si>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</si>
  <si>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</si>
  <si>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</si>
  <si>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</si>
  <si>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</si>
  <si>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</si>
  <si>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</si>
  <si>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</si>
  <si>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</si>
  <si>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</si>
  <si>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</si>
  <si>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</si>
  <si>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</si>
  <si>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</si>
  <si>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</si>
  <si>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</si>
  <si>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</si>
  <si>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</si>
  <si>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</si>
  <si>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</si>
  <si>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</si>
  <si>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</si>
  <si>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</si>
  <si>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</si>
  <si>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</si>
  <si>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</si>
  <si>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</si>
  <si>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</si>
  <si>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</si>
  <si>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</si>
  <si>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</si>
  <si>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</si>
  <si>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</si>
  <si>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</si>
  <si>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</si>
  <si>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</si>
  <si>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</si>
  <si>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</si>
  <si>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</si>
  <si>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</si>
  <si>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</si>
  <si>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</si>
  <si>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</si>
  <si>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</si>
  <si>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</si>
  <si>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</si>
  <si>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</si>
  <si>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</si>
  <si>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</si>
  <si>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</si>
  <si>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</si>
  <si>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</si>
  <si>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</si>
  <si>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</si>
  <si>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</si>
  <si>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</si>
  <si>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</si>
  <si>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</si>
  <si>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</si>
  <si>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</si>
  <si>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</si>
  <si>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</si>
  <si>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</si>
  <si>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</si>
  <si>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</si>
  <si>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</si>
  <si>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</si>
  <si>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</si>
  <si>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</si>
  <si>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</si>
  <si>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</si>
  <si>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</si>
  <si>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</si>
  <si>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</si>
  <si>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</si>
  <si>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</si>
  <si>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</si>
  <si>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</si>
  <si>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</si>
  <si>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</si>
  <si>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</si>
  <si>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</si>
  <si>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</si>
  <si>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</si>
  <si>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</si>
  <si>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</si>
  <si>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</si>
  <si>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</si>
  <si>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</si>
  <si>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</si>
  <si>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</si>
  <si>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</si>
  <si>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</si>
  <si>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</si>
  <si>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</si>
  <si>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</si>
  <si>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</si>
  <si>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</si>
  <si>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</si>
  <si>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</si>
  <si>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</si>
  <si>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</si>
  <si>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</si>
  <si>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</si>
  <si>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</si>
  <si>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</si>
  <si>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</si>
  <si>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</si>
  <si>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</si>
  <si>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</si>
  <si>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</si>
  <si>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</si>
  <si>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</si>
  <si>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</si>
  <si>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</si>
  <si>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</si>
  <si>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</si>
  <si>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</si>
  <si>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</si>
  <si>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</si>
  <si>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</si>
  <si>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</si>
  <si>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</si>
  <si>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</si>
  <si>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</si>
  <si>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</si>
  <si>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</si>
  <si>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</si>
  <si>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</si>
  <si>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</si>
  <si>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</si>
  <si>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</si>
  <si>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</si>
  <si>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</si>
  <si>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</si>
  <si>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</si>
  <si>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</si>
  <si>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</si>
  <si>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</si>
  <si>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</si>
  <si>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</si>
  <si>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</si>
  <si>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</si>
  <si>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</si>
  <si>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</si>
  <si>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</si>
  <si>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</si>
  <si>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</si>
  <si>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</si>
  <si>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</si>
  <si>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</si>
  <si>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</si>
  <si>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</si>
  <si>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</si>
  <si>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</si>
  <si>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</si>
  <si>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</si>
  <si>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</si>
  <si>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</si>
  <si>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</si>
  <si>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</si>
  <si>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</si>
  <si>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</si>
  <si>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</si>
  <si>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</si>
  <si>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</si>
  <si>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</si>
  <si>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</si>
  <si>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</si>
  <si>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</si>
  <si>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</si>
  <si>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</si>
  <si>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</si>
  <si>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</si>
  <si>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</si>
  <si>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</si>
  <si>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</si>
  <si>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</si>
  <si>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</si>
  <si>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</si>
  <si>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</si>
  <si>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</si>
  <si>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</si>
  <si>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</si>
  <si>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</si>
  <si>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</si>
  <si>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</si>
  <si>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</si>
  <si>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</si>
  <si>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</si>
  <si>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</si>
  <si>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</si>
  <si>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</si>
  <si>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</si>
  <si>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</si>
  <si>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</si>
  <si>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</si>
  <si>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</si>
  <si>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</si>
  <si>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</si>
  <si>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</si>
  <si>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</si>
  <si>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</si>
  <si>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</si>
  <si>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</si>
  <si>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</si>
  <si>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</si>
  <si>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</si>
  <si>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</si>
  <si>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</si>
  <si>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</si>
  <si>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</si>
  <si>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</si>
  <si>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</si>
  <si>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</si>
  <si>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</si>
  <si>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</si>
  <si>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</si>
  <si>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</si>
  <si>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</si>
  <si>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</si>
  <si>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</si>
  <si>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</si>
  <si>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</si>
  <si>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</si>
  <si>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</si>
  <si>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</si>
  <si>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</si>
  <si>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</si>
  <si>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</si>
  <si>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</si>
  <si>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</si>
  <si>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</si>
  <si>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</si>
  <si>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</si>
  <si>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</si>
  <si>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</si>
  <si>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</si>
  <si>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</si>
  <si>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</si>
  <si>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</si>
  <si>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</si>
  <si>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</si>
  <si>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</si>
  <si>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</si>
  <si>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</si>
  <si>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</si>
  <si>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</si>
  <si>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</si>
  <si>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</si>
  <si>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</si>
  <si>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</si>
  <si>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</si>
  <si>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</si>
  <si>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</si>
  <si>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</si>
  <si>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</si>
  <si>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</si>
  <si>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</si>
  <si>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</si>
  <si>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</si>
  <si>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</si>
  <si>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</si>
  <si>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</si>
  <si>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</si>
  <si>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</si>
  <si>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</si>
  <si>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</si>
  <si>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</si>
  <si>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</si>
  <si>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</si>
  <si>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</si>
  <si>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</si>
  <si>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</si>
  <si>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</si>
  <si>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</si>
  <si>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</si>
  <si>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</si>
  <si>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</si>
  <si>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</si>
  <si>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</si>
  <si>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</si>
  <si>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</si>
  <si>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</si>
  <si>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</si>
  <si>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</si>
  <si>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</si>
  <si>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</si>
  <si>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</si>
  <si>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</si>
  <si>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</si>
  <si>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</si>
  <si>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</si>
  <si>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</si>
  <si>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</si>
  <si>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</si>
  <si>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</si>
  <si>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</si>
  <si>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</si>
  <si>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</si>
  <si>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</si>
  <si>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</si>
  <si>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</si>
  <si>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</si>
  <si>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</si>
  <si>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</si>
  <si>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</si>
  <si>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</si>
  <si>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</si>
  <si>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</si>
  <si>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</si>
  <si>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</si>
  <si>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</si>
  <si>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</si>
  <si>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</si>
  <si>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</si>
  <si>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</si>
  <si>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</si>
  <si>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</si>
  <si>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</si>
  <si>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</si>
  <si>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</si>
  <si>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</si>
  <si>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</si>
  <si>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</si>
  <si>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</si>
  <si>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</si>
  <si>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</si>
  <si>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</si>
  <si>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</si>
  <si>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</si>
  <si>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</si>
  <si>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</si>
  <si>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</si>
  <si>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</si>
  <si>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</si>
  <si>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</si>
  <si>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</si>
  <si>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</si>
  <si>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</si>
  <si>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</si>
  <si>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</si>
  <si>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</si>
  <si>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</si>
  <si>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</si>
  <si>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</si>
  <si>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</si>
  <si>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</si>
  <si>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</si>
  <si>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</si>
  <si>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</si>
  <si>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</si>
  <si>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</si>
  <si>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</si>
  <si>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</si>
  <si>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</si>
  <si>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</si>
  <si>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</si>
  <si>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</si>
  <si>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</si>
  <si>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</si>
  <si>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</si>
  <si>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</si>
  <si>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</si>
  <si>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</si>
  <si>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</si>
  <si>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</si>
  <si>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</si>
  <si>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</si>
  <si>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</si>
  <si>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</si>
  <si>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</si>
  <si>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</si>
  <si>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</si>
  <si>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</si>
  <si>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</si>
  <si>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</si>
  <si>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</si>
  <si>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</si>
  <si>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</si>
  <si>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</si>
  <si>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</si>
  <si>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</si>
  <si>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</si>
  <si>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</si>
  <si>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</si>
  <si>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</si>
  <si>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</si>
  <si>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</si>
  <si>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</si>
  <si>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</si>
  <si>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</si>
  <si>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</si>
  <si>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</si>
  <si>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</si>
  <si>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</si>
  <si>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</si>
  <si>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</si>
  <si>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</si>
  <si>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</si>
  <si>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</si>
  <si>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</si>
  <si>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</si>
  <si>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</si>
  <si>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</si>
  <si>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</si>
  <si>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</si>
  <si>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</si>
  <si>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</si>
  <si>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</si>
  <si>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</si>
  <si>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</si>
  <si>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</si>
  <si>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</si>
  <si>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</si>
  <si>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</si>
  <si>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</si>
  <si>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</si>
  <si>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</si>
  <si>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</si>
  <si>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</si>
  <si>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</si>
  <si>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</si>
  <si>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</si>
  <si>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</si>
  <si>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</si>
  <si>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</si>
  <si>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</si>
  <si>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</si>
  <si>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</si>
  <si>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</si>
  <si>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</si>
  <si>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</si>
  <si>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</si>
  <si>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</si>
  <si>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</si>
  <si>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</si>
  <si>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</si>
  <si>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</si>
  <si>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</si>
  <si>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</si>
  <si>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</si>
  <si>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</si>
  <si>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</si>
  <si>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</si>
  <si>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</si>
  <si>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</si>
  <si>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</si>
  <si>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</si>
  <si>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</si>
  <si>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</si>
  <si>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</si>
  <si>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</si>
  <si>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</si>
  <si>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</si>
  <si>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</si>
  <si>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</si>
  <si>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</si>
  <si>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</si>
  <si>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</si>
  <si>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</si>
  <si>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</si>
  <si>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</si>
  <si>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</si>
  <si>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</si>
  <si>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</si>
  <si>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</si>
  <si>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</si>
  <si>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</si>
  <si>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</si>
  <si>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</si>
  <si>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</si>
  <si>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</si>
  <si>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</si>
  <si>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</si>
  <si>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</si>
  <si>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</si>
  <si>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</si>
  <si>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</si>
  <si>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</si>
  <si>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</si>
  <si>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</si>
  <si>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</si>
  <si>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</si>
  <si>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</si>
  <si>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</si>
  <si>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</si>
  <si>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</si>
  <si>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</si>
  <si>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</si>
  <si>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</si>
  <si>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</si>
  <si>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</si>
  <si>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</si>
  <si>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</si>
  <si>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</si>
  <si>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</si>
  <si>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</si>
  <si>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</si>
  <si>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</si>
  <si>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</si>
  <si>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</si>
  <si>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</si>
  <si>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</si>
  <si>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</si>
  <si>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</si>
  <si>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</si>
  <si>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</si>
  <si>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</si>
  <si>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</si>
  <si>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</si>
  <si>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</si>
  <si>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</si>
  <si>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</si>
  <si>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</si>
  <si>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</si>
  <si>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</si>
  <si>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</si>
  <si>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</si>
  <si>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</si>
  <si>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</si>
  <si>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</si>
  <si>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</si>
  <si>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</si>
  <si>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</si>
  <si>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</si>
  <si>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</si>
  <si>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</si>
  <si>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</si>
  <si>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</si>
  <si>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</si>
  <si>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</si>
  <si>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</si>
  <si>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</si>
  <si>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</si>
  <si>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</si>
  <si>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</si>
  <si>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</si>
  <si>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</si>
  <si>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</si>
  <si>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</si>
  <si>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</si>
  <si>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</si>
  <si>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</si>
  <si>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</si>
  <si>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</si>
  <si>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</si>
  <si>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</si>
  <si>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</si>
  <si>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</si>
  <si>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</si>
  <si>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</si>
  <si>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</si>
  <si>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</si>
  <si>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</si>
  <si>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</si>
  <si>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</si>
  <si>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</si>
  <si>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</si>
  <si>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</si>
  <si>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</si>
  <si>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</si>
  <si>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</si>
  <si>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</si>
  <si>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</si>
  <si>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</si>
  <si>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</si>
  <si>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</si>
  <si>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</si>
  <si>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</si>
  <si>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</si>
  <si>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</si>
  <si>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</si>
  <si>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</si>
  <si>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</si>
  <si>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</si>
  <si>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</si>
  <si>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</si>
  <si>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</si>
  <si>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</si>
  <si>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</si>
  <si>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</si>
  <si>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</si>
  <si>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</si>
  <si>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</si>
  <si>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</si>
  <si>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</si>
  <si>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</si>
  <si>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</si>
  <si>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</si>
  <si>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</si>
  <si>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</si>
  <si>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</si>
  <si>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</si>
  <si>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</si>
  <si>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</si>
  <si>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</si>
  <si>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</si>
  <si>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</si>
  <si>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</si>
  <si>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</si>
  <si>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</si>
  <si>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</si>
  <si>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</si>
  <si>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</si>
  <si>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</si>
  <si>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</si>
  <si>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</si>
  <si>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</si>
  <si>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</si>
  <si>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</si>
  <si>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</si>
  <si>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</si>
  <si>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</si>
  <si>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</si>
  <si>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</si>
  <si>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</si>
  <si>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</si>
  <si>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</si>
  <si>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</si>
  <si>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</si>
  <si>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</si>
  <si>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</si>
  <si>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</si>
  <si>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</si>
  <si>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</si>
  <si>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</si>
  <si>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</si>
  <si>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</si>
  <si>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</si>
  <si>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</si>
  <si>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</si>
  <si>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</si>
  <si>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</si>
  <si>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</si>
  <si>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</si>
  <si>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</si>
  <si>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</si>
  <si>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</si>
  <si>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</si>
  <si>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</si>
  <si>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</si>
  <si>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</si>
  <si>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</si>
  <si>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</si>
  <si>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</si>
  <si>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</si>
  <si>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</si>
  <si>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</si>
  <si>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</si>
  <si>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</si>
  <si>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</si>
  <si>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</si>
  <si>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</si>
  <si>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</si>
  <si>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</si>
  <si>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</si>
  <si>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</si>
  <si>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</si>
  <si>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</si>
  <si>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</si>
  <si>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</si>
  <si>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</si>
  <si>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</si>
  <si>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</si>
  <si>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</si>
  <si>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</si>
  <si>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</si>
  <si>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</si>
  <si>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</si>
  <si>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</si>
  <si>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</si>
  <si>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</si>
  <si>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</si>
  <si>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</si>
  <si>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</si>
  <si>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</si>
  <si>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</si>
  <si>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</si>
  <si>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</si>
  <si>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</si>
  <si>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</si>
  <si>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</si>
  <si>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</si>
  <si>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</si>
  <si>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</si>
  <si>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</si>
  <si>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</si>
  <si>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</si>
  <si>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</si>
  <si>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</si>
  <si>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</si>
  <si>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</si>
  <si>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</si>
  <si>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</si>
  <si>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</si>
  <si>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</si>
  <si>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</si>
  <si>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</si>
  <si>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</si>
  <si>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</si>
  <si>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</si>
  <si>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</si>
  <si>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</si>
  <si>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</si>
  <si>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</si>
  <si>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</si>
  <si>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</si>
  <si>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</si>
  <si>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</si>
  <si>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</si>
  <si>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</si>
  <si>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</si>
  <si>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</si>
  <si>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</si>
  <si>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</si>
  <si>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</si>
  <si>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</si>
  <si>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</si>
  <si>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</si>
  <si>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</si>
  <si>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</si>
  <si>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</si>
  <si>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</si>
  <si>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</si>
  <si>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</si>
  <si>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</si>
  <si>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</si>
  <si>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</si>
  <si>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</si>
  <si>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</si>
  <si>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</si>
  <si>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</si>
  <si>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</si>
  <si>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</si>
  <si>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</si>
  <si>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</si>
  <si>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</si>
  <si>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</si>
  <si>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</si>
  <si>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</si>
  <si>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</si>
  <si>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</si>
  <si>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</si>
  <si>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</si>
  <si>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</si>
  <si>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</si>
  <si>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</si>
  <si>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</si>
  <si>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</si>
  <si>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</si>
  <si>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</si>
  <si>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</si>
  <si>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</si>
  <si>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</si>
  <si>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</si>
  <si>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</si>
  <si>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</si>
  <si>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</si>
  <si>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</si>
  <si>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</si>
  <si>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</si>
  <si>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</si>
  <si>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</si>
  <si>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</si>
  <si>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</si>
  <si>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</si>
  <si>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</si>
  <si>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</si>
  <si>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</si>
  <si>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</si>
  <si>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</si>
  <si>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</si>
  <si>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</si>
  <si>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</si>
  <si>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</si>
  <si>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</si>
  <si>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</si>
  <si>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</si>
  <si>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</si>
  <si>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</si>
  <si>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</si>
  <si>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</si>
  <si>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</si>
  <si>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</si>
  <si>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</si>
  <si>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</si>
  <si>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</si>
  <si>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</si>
  <si>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</si>
  <si>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</si>
  <si>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</si>
  <si>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</si>
  <si>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</si>
  <si>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</si>
  <si>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</si>
  <si>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</si>
  <si>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</si>
  <si>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</si>
  <si>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</si>
  <si>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</si>
  <si>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</si>
  <si>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</si>
  <si>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</si>
  <si>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</si>
  <si>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</si>
  <si>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</si>
  <si>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</si>
  <si>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</si>
  <si>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</si>
  <si>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</si>
  <si>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</si>
  <si>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</si>
  <si>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</si>
  <si>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</si>
  <si>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</si>
  <si>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</si>
  <si>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</si>
  <si>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</si>
  <si>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</si>
  <si>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</si>
  <si>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</si>
  <si>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</si>
  <si>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</si>
  <si>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</si>
  <si>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</si>
  <si>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</si>
  <si>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</si>
  <si>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</si>
  <si>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</si>
  <si>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</si>
  <si>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</si>
  <si>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</si>
  <si>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</si>
  <si>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</si>
  <si>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</si>
  <si>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</si>
  <si>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</si>
  <si>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</si>
  <si>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</si>
  <si>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</si>
  <si>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</si>
  <si>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</si>
  <si>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</si>
  <si>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</si>
  <si>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</si>
  <si>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</si>
  <si>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</si>
  <si>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</si>
  <si>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</si>
  <si>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</si>
  <si>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</si>
  <si>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</si>
  <si>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</si>
  <si>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</si>
  <si>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</si>
  <si>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</si>
  <si>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</si>
  <si>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</si>
  <si>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</si>
  <si>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</si>
  <si>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</si>
  <si>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</si>
  <si>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</si>
  <si>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</si>
  <si>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</si>
  <si>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</si>
  <si>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</si>
  <si>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</si>
  <si>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</si>
  <si>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</si>
  <si>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</si>
  <si>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</si>
  <si>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</si>
  <si>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</si>
  <si>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</si>
  <si>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</si>
  <si>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</si>
  <si>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</si>
  <si>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</si>
  <si>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</si>
  <si>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</si>
  <si>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</si>
  <si>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</si>
  <si>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</si>
  <si>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</si>
  <si>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</si>
  <si>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</si>
  <si>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</si>
  <si>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</si>
  <si>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</si>
  <si>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</si>
  <si>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</si>
  <si>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</si>
  <si>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</si>
  <si>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</si>
  <si>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</si>
  <si>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</si>
  <si>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</si>
  <si>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</si>
  <si>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</si>
  <si>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</si>
  <si>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</si>
  <si>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</si>
  <si>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</si>
  <si>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</si>
  <si>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</si>
  <si>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</si>
  <si>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</si>
  <si>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</si>
  <si>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</si>
  <si>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</si>
  <si>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</si>
  <si>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</si>
  <si>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</si>
  <si>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</si>
  <si>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</si>
  <si>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</si>
  <si>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</si>
  <si>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</si>
  <si>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</si>
  <si>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</si>
  <si>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</si>
  <si>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</si>
  <si>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</si>
  <si>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</si>
  <si>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</si>
  <si>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</si>
  <si>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</si>
  <si>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</si>
  <si>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</si>
  <si>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</si>
  <si>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</si>
  <si>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</si>
  <si>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</si>
  <si>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</si>
  <si>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</si>
  <si>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</si>
  <si>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</si>
  <si>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</si>
  <si>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</si>
  <si>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</si>
  <si>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</si>
  <si>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</si>
  <si>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</si>
  <si>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</si>
  <si>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</si>
  <si>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</si>
  <si>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</si>
  <si>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</si>
  <si>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</si>
  <si>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</si>
  <si>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</si>
  <si>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</si>
  <si>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</si>
  <si>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</si>
  <si>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</si>
  <si>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</si>
  <si>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</si>
  <si>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</si>
  <si>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</si>
  <si>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</si>
  <si>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</si>
  <si>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</si>
  <si>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</si>
  <si>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</si>
  <si>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</si>
  <si>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</si>
  <si>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</si>
  <si>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</si>
  <si>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</si>
  <si>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</si>
  <si>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</si>
  <si>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</si>
  <si>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</si>
  <si>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</si>
  <si>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</si>
  <si>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</si>
  <si>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</si>
  <si>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</si>
  <si>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</si>
  <si>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</si>
  <si>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</si>
  <si>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</si>
  <si>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</si>
  <si>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</si>
  <si>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</si>
  <si>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</si>
  <si>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</si>
  <si>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</si>
  <si>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</si>
  <si>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</si>
  <si>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</si>
  <si>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</si>
  <si>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</si>
  <si>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</si>
  <si>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</si>
  <si>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</si>
  <si>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</si>
  <si>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</si>
  <si>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</si>
  <si>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</si>
  <si>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</si>
  <si>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</si>
  <si>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</si>
  <si>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</si>
  <si>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</si>
  <si>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</si>
  <si>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</si>
  <si>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</si>
  <si>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</si>
  <si>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</si>
  <si>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</si>
  <si>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</si>
  <si>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</si>
  <si>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</si>
  <si>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</si>
  <si>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</si>
  <si>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</si>
  <si>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</si>
  <si>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</si>
  <si>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</si>
  <si>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</si>
  <si>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</si>
  <si>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</si>
  <si>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</si>
  <si>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</si>
  <si>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</si>
  <si>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</si>
  <si>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</si>
  <si>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</si>
  <si>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</si>
  <si>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</si>
  <si>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</si>
  <si>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</si>
  <si>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</si>
  <si>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</si>
  <si>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</si>
  <si>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</si>
  <si>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</si>
  <si>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</si>
  <si>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</si>
  <si>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</si>
  <si>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</si>
  <si>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</si>
  <si>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</si>
  <si>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</si>
  <si>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</si>
  <si>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</si>
  <si>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</si>
  <si>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</si>
  <si>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</si>
  <si>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</si>
  <si>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</si>
  <si>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</si>
  <si>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</si>
  <si>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</si>
  <si>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</si>
  <si>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</si>
  <si>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</si>
  <si>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</si>
  <si>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</si>
  <si>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</si>
  <si>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</si>
  <si>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</si>
  <si>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</si>
  <si>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</si>
  <si>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</si>
  <si>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</si>
  <si>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</si>
  <si>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</si>
  <si>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</si>
  <si>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</si>
  <si>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</si>
  <si>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</si>
  <si>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</si>
  <si>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</si>
  <si>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</si>
  <si>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</si>
  <si>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</si>
  <si>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</si>
  <si>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</si>
  <si>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</si>
  <si>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</si>
  <si>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</si>
  <si>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</si>
  <si>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</si>
  <si>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</si>
  <si>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</si>
  <si>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</si>
  <si>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</si>
  <si>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</si>
  <si>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</si>
  <si>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</si>
  <si>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</si>
  <si>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</si>
  <si>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</si>
  <si>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</si>
  <si>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</si>
  <si>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</si>
  <si>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</si>
  <si>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</si>
  <si>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</si>
  <si>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</si>
  <si>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</si>
  <si>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</si>
  <si>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</si>
  <si>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</si>
  <si>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</si>
  <si>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</si>
  <si>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</si>
  <si>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</si>
  <si>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</si>
  <si>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</si>
  <si>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</si>
  <si>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</si>
  <si>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</si>
  <si>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</si>
  <si>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</si>
  <si>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</si>
  <si>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</si>
  <si>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</si>
  <si>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</si>
  <si>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</si>
  <si>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</si>
  <si>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</si>
  <si>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</si>
  <si>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</si>
  <si>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</si>
  <si>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</si>
  <si>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</si>
  <si>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</si>
  <si>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</si>
  <si>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</si>
  <si>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</si>
  <si>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</si>
  <si>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</si>
  <si>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</si>
  <si>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</si>
  <si>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</si>
  <si>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</si>
  <si>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</si>
  <si>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</si>
  <si>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</si>
  <si>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</si>
  <si>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</si>
  <si>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</si>
  <si>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</si>
  <si>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</si>
  <si>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</si>
  <si>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</si>
  <si>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</si>
  <si>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</si>
  <si>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</si>
  <si>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</si>
  <si>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</si>
  <si>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</si>
  <si>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</si>
  <si>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</si>
  <si>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</si>
  <si>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</si>
  <si>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</si>
  <si>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</si>
  <si>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</si>
  <si>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</si>
  <si>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</si>
  <si>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</si>
  <si>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</si>
  <si>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</si>
  <si>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</si>
  <si>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</si>
  <si>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</si>
  <si>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</si>
  <si>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</si>
  <si>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</si>
  <si>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</si>
  <si>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</si>
  <si>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</si>
  <si>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</si>
  <si>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</si>
  <si>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</si>
  <si>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</si>
  <si>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</si>
  <si>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</si>
  <si>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</si>
  <si>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</si>
  <si>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</si>
  <si>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</si>
  <si>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</si>
  <si>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</si>
  <si>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</si>
  <si>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</si>
  <si>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</si>
  <si>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</si>
  <si>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</si>
  <si>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</si>
  <si>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</si>
  <si>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</si>
  <si>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</si>
  <si>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</si>
  <si>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</si>
  <si>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</si>
  <si>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</si>
  <si>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</si>
  <si>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</si>
  <si>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</si>
  <si>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</si>
  <si>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</si>
  <si>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</si>
  <si>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</si>
  <si>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</si>
  <si>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</si>
  <si>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</si>
  <si>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</si>
  <si>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</si>
  <si>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</si>
  <si>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</si>
  <si>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</si>
  <si>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</si>
  <si>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</si>
  <si>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</si>
  <si>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</si>
  <si>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</si>
  <si>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</si>
  <si>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</si>
  <si>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</si>
  <si>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</si>
  <si>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</si>
  <si>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</si>
  <si>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</si>
  <si>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</si>
  <si>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</si>
  <si>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</si>
  <si>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</si>
  <si>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</si>
  <si>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</si>
  <si>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</si>
  <si>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</si>
  <si>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</si>
  <si>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</si>
  <si>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</si>
  <si>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</si>
  <si>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</si>
  <si>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</si>
  <si>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</si>
  <si>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</si>
  <si>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</si>
  <si>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</si>
  <si>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</si>
  <si>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</si>
  <si>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</si>
  <si>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</si>
  <si>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</si>
  <si>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</si>
  <si>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</si>
  <si>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</si>
  <si>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</si>
  <si>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</si>
  <si>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</si>
  <si>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</si>
  <si>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</si>
  <si>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</si>
  <si>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</si>
  <si>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</si>
  <si>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</si>
  <si>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</si>
  <si>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</si>
  <si>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</si>
  <si>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</si>
  <si>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</si>
  <si>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</si>
  <si>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</si>
  <si>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</si>
  <si>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</si>
  <si>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</si>
  <si>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</si>
  <si>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</si>
  <si>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</si>
  <si>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</si>
  <si>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</si>
  <si>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</si>
  <si>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</si>
  <si>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</si>
  <si>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</si>
  <si>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</si>
  <si>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</si>
  <si>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</si>
  <si>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</si>
  <si>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</si>
  <si>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</si>
  <si>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</si>
  <si>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</si>
  <si>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</si>
  <si>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</si>
  <si>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</si>
  <si>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</si>
  <si>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</si>
  <si>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</si>
  <si>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</si>
  <si>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</si>
  <si>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</si>
  <si>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</si>
  <si>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</si>
  <si>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</si>
  <si>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</si>
  <si>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</si>
  <si>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</si>
  <si>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</si>
  <si>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</si>
  <si>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</si>
  <si>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</si>
  <si>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</si>
  <si>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</si>
  <si>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</si>
  <si>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</si>
  <si>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</si>
  <si>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</si>
  <si>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</si>
  <si>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</si>
  <si>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</si>
  <si>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</si>
  <si>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</si>
  <si>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</si>
  <si>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</si>
  <si>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</si>
  <si>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</si>
  <si>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</si>
  <si>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</si>
  <si>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</si>
  <si>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</si>
  <si>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</si>
  <si>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</si>
  <si>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</si>
  <si>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</si>
  <si>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</si>
  <si>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</si>
  <si>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</si>
  <si>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</si>
  <si>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</si>
  <si>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</si>
  <si>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</si>
  <si>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</si>
  <si>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</si>
  <si>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</si>
  <si>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</si>
  <si>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</si>
  <si>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</si>
  <si>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</si>
  <si>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</si>
  <si>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</si>
  <si>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</si>
  <si>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</si>
  <si>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</si>
  <si>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</si>
  <si>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</si>
  <si>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</si>
  <si>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</si>
  <si>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</si>
  <si>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</si>
  <si>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</si>
  <si>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</si>
  <si>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</si>
  <si>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</si>
  <si>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</si>
  <si>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</si>
  <si>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</si>
  <si>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</si>
  <si>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</si>
  <si>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</si>
  <si>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</si>
  <si>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</si>
  <si>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</si>
  <si>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</si>
  <si>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</si>
  <si>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</si>
  <si>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</si>
  <si>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</si>
  <si>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</si>
  <si>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</si>
  <si>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</si>
  <si>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</si>
  <si>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</si>
  <si>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</si>
  <si>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</si>
  <si>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</si>
  <si>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</si>
  <si>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</si>
  <si>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</si>
  <si>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</si>
  <si>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</si>
  <si>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</si>
  <si>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</si>
  <si>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</si>
  <si>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</si>
  <si>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</si>
  <si>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</si>
  <si>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</si>
  <si>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</si>
  <si>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</si>
  <si>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</si>
  <si>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</si>
  <si>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</si>
  <si>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</si>
  <si>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</si>
  <si>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</si>
  <si>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</si>
  <si>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</si>
  <si>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</si>
  <si>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</si>
  <si>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</si>
  <si>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</si>
  <si>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</si>
  <si>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</si>
  <si>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</si>
  <si>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</si>
  <si>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</si>
  <si>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</si>
  <si>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</si>
  <si>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</si>
  <si>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</si>
  <si>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</si>
  <si>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</si>
  <si>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</si>
  <si>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</si>
  <si>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</si>
  <si>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</si>
  <si>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</si>
  <si>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</si>
  <si>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</si>
  <si>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</si>
  <si>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</si>
  <si>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</si>
  <si>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</si>
  <si>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</si>
  <si>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</si>
  <si>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</si>
  <si>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</si>
  <si>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</si>
  <si>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</si>
  <si>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</si>
  <si>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</si>
  <si>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</si>
  <si>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</si>
  <si>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</si>
  <si>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</si>
  <si>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</si>
  <si>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</si>
  <si>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</si>
  <si>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</si>
  <si>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</si>
  <si>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</si>
  <si>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</si>
  <si>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</si>
  <si>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</si>
  <si>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</si>
  <si>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</si>
  <si>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</si>
  <si>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</si>
  <si>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</si>
  <si>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</si>
  <si>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</si>
  <si>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</si>
  <si>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</si>
  <si>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</si>
  <si>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</si>
  <si>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</si>
  <si>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</si>
  <si>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</si>
  <si>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</si>
  <si>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</si>
  <si>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</si>
  <si>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</si>
  <si>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</si>
  <si>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</si>
  <si>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</si>
  <si>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</si>
  <si>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</si>
  <si>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</si>
  <si>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</si>
  <si>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</si>
  <si>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</si>
  <si>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</si>
  <si>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</si>
  <si>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</si>
  <si>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</si>
  <si>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</si>
  <si>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</si>
  <si>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</si>
  <si>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</si>
  <si>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</si>
  <si>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</si>
  <si>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</si>
  <si>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</si>
  <si>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</si>
  <si>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</si>
  <si>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</si>
  <si>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</si>
  <si>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</si>
  <si>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</si>
  <si>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</si>
  <si>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</si>
  <si>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</si>
  <si>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</si>
  <si>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</si>
  <si>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</si>
  <si>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</si>
  <si>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</si>
  <si>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</si>
  <si>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</si>
  <si>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</si>
  <si>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</si>
  <si>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</si>
  <si>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</si>
  <si>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</si>
  <si>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</si>
  <si>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</si>
  <si>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</si>
  <si>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</si>
  <si>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</si>
  <si>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</si>
  <si>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</si>
  <si>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</si>
  <si>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</si>
  <si>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</si>
  <si>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</si>
  <si>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</si>
  <si>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</si>
  <si>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</si>
  <si>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</si>
  <si>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</si>
  <si>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</si>
  <si>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</si>
  <si>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</si>
  <si>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</si>
  <si>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</si>
  <si>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</si>
  <si>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</si>
  <si>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</si>
  <si>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</si>
  <si>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</si>
  <si>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</si>
  <si>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</si>
  <si>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</si>
  <si>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</si>
  <si>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</si>
  <si>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</si>
  <si>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</si>
  <si>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</si>
  <si>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</si>
  <si>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</si>
  <si>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</si>
  <si>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</si>
  <si>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</si>
  <si>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</si>
  <si>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</si>
  <si>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</si>
  <si>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</si>
  <si>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</si>
  <si>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</si>
  <si>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</si>
  <si>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</si>
  <si>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</si>
  <si>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</si>
  <si>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</si>
  <si>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</si>
  <si>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</si>
  <si>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</si>
  <si>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</si>
  <si>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</si>
  <si>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</si>
  <si>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</si>
  <si>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</si>
  <si>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</si>
  <si>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</si>
  <si>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</si>
  <si>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</si>
  <si>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</si>
  <si>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</si>
  <si>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</si>
  <si>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</si>
  <si>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</si>
  <si>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</si>
  <si>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</si>
  <si>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</si>
  <si>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</si>
  <si>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</si>
  <si>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</si>
  <si>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</si>
  <si>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</si>
  <si>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</si>
  <si>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</si>
  <si>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</si>
  <si>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</si>
  <si>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</si>
  <si>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</si>
  <si>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</si>
  <si>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</si>
  <si>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</si>
  <si>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</si>
  <si>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</si>
  <si>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</si>
  <si>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</si>
  <si>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</si>
  <si>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</si>
  <si>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</si>
  <si>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</si>
  <si>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</si>
  <si>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</si>
  <si>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</si>
  <si>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</si>
  <si>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</si>
  <si>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</si>
  <si>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</si>
  <si>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</si>
  <si>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</si>
  <si>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</si>
  <si>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</si>
  <si>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</si>
  <si>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</si>
  <si>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</si>
  <si>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</si>
  <si>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</si>
  <si>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</si>
  <si>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</si>
  <si>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</si>
  <si>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</si>
  <si>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</si>
  <si>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</si>
  <si>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</si>
  <si>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</si>
  <si>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</si>
  <si>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</si>
  <si>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</si>
  <si>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</si>
  <si>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</si>
  <si>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</si>
  <si>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</si>
  <si>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</si>
  <si>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</si>
  <si>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</si>
  <si>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</si>
  <si>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</si>
  <si>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</si>
  <si>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</si>
  <si>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</si>
  <si>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</si>
  <si>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</si>
  <si>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</si>
  <si>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</si>
  <si>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</si>
  <si>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</si>
  <si>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</si>
  <si>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</si>
  <si>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</si>
  <si>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</si>
  <si>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</si>
  <si>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</si>
  <si>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</si>
  <si>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</si>
  <si>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</si>
  <si>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</si>
  <si>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</si>
  <si>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</si>
  <si>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</si>
  <si>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</si>
  <si>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</si>
  <si>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</si>
  <si>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</si>
  <si>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</si>
  <si>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</si>
  <si>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</si>
  <si>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</si>
  <si>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</si>
  <si>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</si>
  <si>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</si>
  <si>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</si>
  <si>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</si>
  <si>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</si>
  <si>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</si>
  <si>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</si>
  <si>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</si>
  <si>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</si>
  <si>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</si>
  <si>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</si>
  <si>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</si>
  <si>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</si>
  <si>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</si>
  <si>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</si>
  <si>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</si>
  <si>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</si>
  <si>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</si>
  <si>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</si>
  <si>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</si>
  <si>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</si>
  <si>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</si>
  <si>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</si>
  <si>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</si>
  <si>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</si>
  <si>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</si>
  <si>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</si>
  <si>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</si>
  <si>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</si>
  <si>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</si>
  <si>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</si>
  <si>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</si>
  <si>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</si>
  <si>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</si>
  <si>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</si>
  <si>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</si>
  <si>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</si>
  <si>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</si>
  <si>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</si>
  <si>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</si>
  <si>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</si>
  <si>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</si>
  <si>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</si>
  <si>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</si>
  <si>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</si>
  <si>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</si>
  <si>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</si>
  <si>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</si>
  <si>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</si>
  <si>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</si>
  <si>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</si>
  <si>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</si>
  <si>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</si>
  <si>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</si>
  <si>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</si>
  <si>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</si>
  <si>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</si>
  <si>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</si>
  <si>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</si>
  <si>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</si>
  <si>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</si>
  <si>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</si>
  <si>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</si>
  <si>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</si>
  <si>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</si>
  <si>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</si>
  <si>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</si>
  <si>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</si>
  <si>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</si>
  <si>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</si>
  <si>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</si>
  <si>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</si>
  <si>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</si>
  <si>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</si>
  <si>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</si>
  <si>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</si>
  <si>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</si>
  <si>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</si>
  <si>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</si>
  <si>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</si>
  <si>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</si>
  <si>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</si>
  <si>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</si>
  <si>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</si>
  <si>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</si>
  <si>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</si>
  <si>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</si>
  <si>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</si>
  <si>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</si>
  <si>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</si>
  <si>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</si>
  <si>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</si>
  <si>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</si>
  <si>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</si>
  <si>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</si>
  <si>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</si>
  <si>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</si>
  <si>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</si>
  <si>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</si>
  <si>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</si>
  <si>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</si>
  <si>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</si>
  <si>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</si>
  <si>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</si>
  <si>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</si>
  <si>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</si>
  <si>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</si>
  <si>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</si>
  <si>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</si>
  <si>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</si>
  <si>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</si>
  <si>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</si>
  <si>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</si>
  <si>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</si>
  <si>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</si>
  <si>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</si>
  <si>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</si>
  <si>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</si>
  <si>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</si>
  <si>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</si>
  <si>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</si>
  <si>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</si>
  <si>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</si>
  <si>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</si>
  <si>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</si>
  <si>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</si>
  <si>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</si>
  <si>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</si>
  <si>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</si>
  <si>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</si>
  <si>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</si>
  <si>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</si>
  <si>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</si>
  <si>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</si>
  <si>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</si>
  <si>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</si>
  <si>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</si>
  <si>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</si>
  <si>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</si>
  <si>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</si>
  <si>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</si>
  <si>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</si>
  <si>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</si>
  <si>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</si>
  <si>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</si>
  <si>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</si>
  <si>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</si>
  <si>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</si>
  <si>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</si>
  <si>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</si>
  <si>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</si>
  <si>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</si>
  <si>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</si>
  <si>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</si>
  <si>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</si>
  <si>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</si>
  <si>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</si>
  <si>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</si>
  <si>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</si>
  <si>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</si>
  <si>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</si>
  <si>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</si>
  <si>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</si>
  <si>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</si>
  <si>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</si>
  <si>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</si>
  <si>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</si>
  <si>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</si>
  <si>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</si>
  <si>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</si>
  <si>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</si>
  <si>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</si>
  <si>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</si>
  <si>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</si>
  <si>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</si>
  <si>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</si>
  <si>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</si>
  <si>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</si>
  <si>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</si>
  <si>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</si>
  <si>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</si>
  <si>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</si>
  <si>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</si>
  <si>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</si>
  <si>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</si>
  <si>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</si>
  <si>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</si>
  <si>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</si>
  <si>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</si>
  <si>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</si>
  <si>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</si>
  <si>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</si>
  <si>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</si>
  <si>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</si>
  <si>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</si>
  <si>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</si>
  <si>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</si>
  <si>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</si>
  <si>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</si>
  <si>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</si>
  <si>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</si>
  <si>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</si>
  <si>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</si>
  <si>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</si>
  <si>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</si>
  <si>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</si>
  <si>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</si>
  <si>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</si>
  <si>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</si>
  <si>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</si>
  <si>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</si>
  <si>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</si>
  <si>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</si>
  <si>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</si>
  <si>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</si>
  <si>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</si>
  <si>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</si>
  <si>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</si>
  <si>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</si>
  <si>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</si>
  <si>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</si>
  <si>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</si>
  <si>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</si>
  <si>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</si>
  <si>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</si>
  <si>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</si>
  <si>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</si>
  <si>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</si>
  <si>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</si>
  <si>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</si>
  <si>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</si>
  <si>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</si>
  <si>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</si>
  <si>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</si>
  <si>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</si>
  <si>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</si>
  <si>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</si>
  <si>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</si>
  <si>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</si>
  <si>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</si>
  <si>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</si>
  <si>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</si>
  <si>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</si>
  <si>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</si>
  <si>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</si>
  <si>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</si>
  <si>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</si>
  <si>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</si>
  <si>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</si>
  <si>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</si>
  <si>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</si>
  <si>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</si>
  <si>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</si>
  <si>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</si>
  <si>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</si>
  <si>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</si>
  <si>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</si>
  <si>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</si>
  <si>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</si>
  <si>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</si>
  <si>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</si>
  <si>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</si>
  <si>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</si>
  <si>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</si>
  <si>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</si>
  <si>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</si>
  <si>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</si>
  <si>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</si>
  <si>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</si>
  <si>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</si>
  <si>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</si>
  <si>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</si>
  <si>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</si>
  <si>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</si>
  <si>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</si>
  <si>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</si>
  <si>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</si>
  <si>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</si>
  <si>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</si>
  <si>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</si>
  <si>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</si>
  <si>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</si>
  <si>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</si>
  <si>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</si>
  <si>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</si>
  <si>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</si>
  <si>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</si>
  <si>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</si>
  <si>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</si>
  <si>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</si>
  <si>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</si>
  <si>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</si>
  <si>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</si>
  <si>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</si>
  <si>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</si>
  <si>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</si>
  <si>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</si>
  <si>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</si>
  <si>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</si>
  <si>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</si>
  <si>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</si>
  <si>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</si>
  <si>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</si>
  <si>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</si>
  <si>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</si>
  <si>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</si>
  <si>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</si>
  <si>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</si>
  <si>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</si>
  <si>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</si>
  <si>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</si>
  <si>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</si>
  <si>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</si>
  <si>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</si>
  <si>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</si>
  <si>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</si>
  <si>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</si>
  <si>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</si>
  <si>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</si>
  <si>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</si>
  <si>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</si>
  <si>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</si>
  <si>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</si>
  <si>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</si>
  <si>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</si>
  <si>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</si>
  <si>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</si>
  <si>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</si>
  <si>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</si>
  <si>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</si>
  <si>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</si>
  <si>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</si>
  <si>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</si>
  <si>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</si>
  <si>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</si>
  <si>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</si>
  <si>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</si>
  <si>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</si>
  <si>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</si>
  <si>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</si>
  <si>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</si>
  <si>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</si>
  <si>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</si>
  <si>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</si>
  <si>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</si>
  <si>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</si>
  <si>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</si>
  <si>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</si>
  <si>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</si>
  <si>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</si>
  <si>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</si>
  <si>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</si>
  <si>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</si>
  <si>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</si>
  <si>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</si>
  <si>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</si>
  <si>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</si>
  <si>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</si>
  <si>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</si>
  <si>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</si>
  <si>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</si>
  <si>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</si>
  <si>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</si>
  <si>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</si>
  <si>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</si>
  <si>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</si>
  <si>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</si>
  <si>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</si>
  <si>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</si>
  <si>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</si>
  <si>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</si>
  <si>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</si>
  <si>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</si>
  <si>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</si>
  <si>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</si>
  <si>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</si>
  <si>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</si>
  <si>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</si>
  <si>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</si>
  <si>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</si>
  <si>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</si>
  <si>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</si>
  <si>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</si>
  <si>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</si>
  <si>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</si>
  <si>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</si>
  <si>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</si>
  <si>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</si>
  <si>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</si>
  <si>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</si>
  <si>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</si>
  <si>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</si>
  <si>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</si>
  <si>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</si>
  <si>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</si>
  <si>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</si>
  <si>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</si>
  <si>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</si>
  <si>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</si>
  <si>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</si>
  <si>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</si>
  <si>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</si>
  <si>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</si>
  <si>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</si>
  <si>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</si>
  <si>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</si>
  <si>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</si>
  <si>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</si>
  <si>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</si>
  <si>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</si>
  <si>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</si>
  <si>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</si>
  <si>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</si>
  <si>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</si>
  <si>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</si>
  <si>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</si>
  <si>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</si>
  <si>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</si>
  <si>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</si>
  <si>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</si>
  <si>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</si>
  <si>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</si>
  <si>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</si>
  <si>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</si>
  <si>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</si>
  <si>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</si>
  <si>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</si>
  <si>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</si>
  <si>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</si>
  <si>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</si>
  <si>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</si>
  <si>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</si>
  <si>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</si>
  <si>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</si>
  <si>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</si>
  <si>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</si>
  <si>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</si>
  <si>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</si>
  <si>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</si>
  <si>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</si>
  <si>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</si>
  <si>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</si>
  <si>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</si>
  <si>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</si>
  <si>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</si>
  <si>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</si>
  <si>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</si>
  <si>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</si>
  <si>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</si>
  <si>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</si>
  <si>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</si>
  <si>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</si>
  <si>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</si>
  <si>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</si>
  <si>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</si>
  <si>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</si>
  <si>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</si>
  <si>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</si>
  <si>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</si>
  <si>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</si>
  <si>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</si>
  <si>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</si>
  <si>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</si>
  <si>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</si>
  <si>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</si>
  <si>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</si>
  <si>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</si>
  <si>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</si>
  <si>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</si>
  <si>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</si>
  <si>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</si>
  <si>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</si>
  <si>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</si>
  <si>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</si>
  <si>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</si>
  <si>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</si>
  <si>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</si>
  <si>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</si>
  <si>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</si>
  <si>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</si>
  <si>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</si>
  <si>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</si>
  <si>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</si>
  <si>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</si>
  <si>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</si>
  <si>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</si>
  <si>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</si>
  <si>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</si>
  <si>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</si>
  <si>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</si>
  <si>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</si>
  <si>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</si>
  <si>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</si>
  <si>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</si>
  <si>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</si>
  <si>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</si>
  <si>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</si>
  <si>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</si>
  <si>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</si>
  <si>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</si>
  <si>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</si>
  <si>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</si>
  <si>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</si>
  <si>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</si>
  <si>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</si>
  <si>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</si>
  <si>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</si>
  <si>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</si>
  <si>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</si>
  <si>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</si>
  <si>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</si>
  <si>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</si>
  <si>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</si>
  <si>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</si>
  <si>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</si>
  <si>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</si>
  <si>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</si>
  <si>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</si>
  <si>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</si>
  <si>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</si>
  <si>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</si>
  <si>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</si>
  <si>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</si>
  <si>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</si>
  <si>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</si>
  <si>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</si>
  <si>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</si>
  <si>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</si>
  <si>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</si>
  <si>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</si>
  <si>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</si>
  <si>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</si>
  <si>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</si>
  <si>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</si>
  <si>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</si>
  <si>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</si>
  <si>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</si>
  <si>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</si>
  <si>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</si>
  <si>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</si>
  <si>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</si>
  <si>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</si>
  <si>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</si>
  <si>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</si>
  <si>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</si>
  <si>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</si>
  <si>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</si>
  <si>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</si>
  <si>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</si>
  <si>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</si>
  <si>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</si>
  <si>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</si>
  <si>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</si>
  <si>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</si>
  <si>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</si>
  <si>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</si>
  <si>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</si>
  <si>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</si>
  <si>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</si>
  <si>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</si>
  <si>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</si>
  <si>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</si>
  <si>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</si>
  <si>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</si>
  <si>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</si>
  <si>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</si>
  <si>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</si>
  <si>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</si>
  <si>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</si>
  <si>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</si>
  <si>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</si>
  <si>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</si>
  <si>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</si>
  <si>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</si>
  <si>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</si>
  <si>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</si>
  <si>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</si>
  <si>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</si>
  <si>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</si>
  <si>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</si>
  <si>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</si>
  <si>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</si>
  <si>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</si>
  <si>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</si>
  <si>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</si>
  <si>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</si>
  <si>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</si>
  <si>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</si>
  <si>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</si>
  <si>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</si>
  <si>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</si>
  <si>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</si>
  <si>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</si>
  <si>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</si>
  <si>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</si>
  <si>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</si>
  <si>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</si>
  <si>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</si>
  <si>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</si>
  <si>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</si>
  <si>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</si>
  <si>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</si>
  <si>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</si>
  <si>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</si>
  <si>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</si>
  <si>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</si>
  <si>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</si>
  <si>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</si>
  <si>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</si>
  <si>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</si>
  <si>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</si>
  <si>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</si>
  <si>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</si>
  <si>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</si>
  <si>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</si>
  <si>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</si>
  <si>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</si>
  <si>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</si>
  <si>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</si>
  <si>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</si>
  <si>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</si>
  <si>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</si>
  <si>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</si>
  <si>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</si>
  <si>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</si>
  <si>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</si>
  <si>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</si>
  <si>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</si>
  <si>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</si>
  <si>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</si>
  <si>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</si>
  <si>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</si>
  <si>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</si>
  <si>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</si>
  <si>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</si>
  <si>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</si>
  <si>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</si>
  <si>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</si>
  <si>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</si>
  <si>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</si>
  <si>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</si>
  <si>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</si>
  <si>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</si>
  <si>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</si>
  <si>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</si>
  <si>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</si>
  <si>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</si>
  <si>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</si>
  <si>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</si>
  <si>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</si>
  <si>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</si>
  <si>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</si>
  <si>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</si>
  <si>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</si>
  <si>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</si>
  <si>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</si>
  <si>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</si>
  <si>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</si>
  <si>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</si>
  <si>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</si>
  <si>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</si>
  <si>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</si>
  <si>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</si>
  <si>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</si>
  <si>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</si>
  <si>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</si>
  <si>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</si>
  <si>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</si>
  <si>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</si>
  <si>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</si>
  <si>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</si>
  <si>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</si>
  <si>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</si>
  <si>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</si>
  <si>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</si>
  <si>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</si>
  <si>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</si>
  <si>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</si>
  <si>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</si>
  <si>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</si>
  <si>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</si>
  <si>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</si>
  <si>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</si>
  <si>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</si>
  <si>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</si>
  <si>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</si>
  <si>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</si>
  <si>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</si>
  <si>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</si>
  <si>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</si>
  <si>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</si>
  <si>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</si>
  <si>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</si>
  <si>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</si>
  <si>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</si>
  <si>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</si>
  <si>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</si>
  <si>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</si>
  <si>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</si>
  <si>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</si>
  <si>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</si>
  <si>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</si>
  <si>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</si>
  <si>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</si>
  <si>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</si>
  <si>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</si>
  <si>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</si>
  <si>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</si>
  <si>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</si>
  <si>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</si>
  <si>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</si>
  <si>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</si>
  <si>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</si>
  <si>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</si>
  <si>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</si>
  <si>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</si>
  <si>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</si>
  <si>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</si>
  <si>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</si>
  <si>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</si>
  <si>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</si>
  <si>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</si>
  <si>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</si>
  <si>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</si>
  <si>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</si>
  <si>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</si>
  <si>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</si>
  <si>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</si>
  <si>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</si>
  <si>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</si>
  <si>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</si>
  <si>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</si>
  <si>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</si>
  <si>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</si>
  <si>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</si>
  <si>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</si>
  <si>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</si>
  <si>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</si>
  <si>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</si>
  <si>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</si>
  <si>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</si>
  <si>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</si>
  <si>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</si>
  <si>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</si>
  <si>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</si>
  <si>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</si>
  <si>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</si>
  <si>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</si>
  <si>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</si>
  <si>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</si>
  <si>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</si>
  <si>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</si>
  <si>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</si>
  <si>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</si>
  <si>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</si>
  <si>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</si>
  <si>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</si>
  <si>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</si>
  <si>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</si>
  <si>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</si>
  <si>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</si>
  <si>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</si>
  <si>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</si>
  <si>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</si>
  <si>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</si>
  <si>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</si>
  <si>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</si>
  <si>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</si>
  <si>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</si>
  <si>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</si>
  <si>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</si>
  <si>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</si>
  <si>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</si>
  <si>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</si>
  <si>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</si>
  <si>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</si>
  <si>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</si>
  <si>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</si>
  <si>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</si>
  <si>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</si>
  <si>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</si>
  <si>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</si>
  <si>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</si>
  <si>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</si>
  <si>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</si>
  <si>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</si>
  <si>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</si>
  <si>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</si>
  <si>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</si>
  <si>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</si>
  <si>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</si>
  <si>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</si>
  <si>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</si>
  <si>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</si>
  <si>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</si>
  <si>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</si>
  <si>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</si>
  <si>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</si>
  <si>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</si>
  <si>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</si>
  <si>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</si>
  <si>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</si>
  <si>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</si>
  <si>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</si>
  <si>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</si>
  <si>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</si>
  <si>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</si>
  <si>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</si>
  <si>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</si>
  <si>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</si>
  <si>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</si>
  <si>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</si>
  <si>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</si>
  <si>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</si>
  <si>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</si>
  <si>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</si>
  <si>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</si>
  <si>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</si>
  <si>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</si>
  <si>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</si>
  <si>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</si>
  <si>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</si>
  <si>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</si>
  <si>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</si>
  <si>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</si>
  <si>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</si>
  <si>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</si>
  <si>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</si>
  <si>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</si>
  <si>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</si>
  <si>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</si>
  <si>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</si>
  <si>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</si>
  <si>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</si>
  <si>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</si>
  <si>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</si>
  <si>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</si>
  <si>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</si>
  <si>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</si>
  <si>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</si>
  <si>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</si>
  <si>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</si>
  <si>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</si>
  <si>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</si>
  <si>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</si>
  <si>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</si>
  <si>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</si>
  <si>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</si>
  <si>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</si>
  <si>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</si>
  <si>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</si>
  <si>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</si>
  <si>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</si>
  <si>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</si>
  <si>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</si>
  <si>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</si>
  <si>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</si>
  <si>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</si>
  <si>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</si>
  <si>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</si>
  <si>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</si>
  <si>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</si>
  <si>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</si>
  <si>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</si>
  <si>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</si>
  <si>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</si>
  <si>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</si>
  <si>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</si>
  <si>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</si>
  <si>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</si>
  <si>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</si>
  <si>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</si>
  <si>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</si>
  <si>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</si>
  <si>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</si>
  <si>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</si>
  <si>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</si>
  <si>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</si>
  <si>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</si>
  <si>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</si>
  <si>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</si>
  <si>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</si>
  <si>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</si>
  <si>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</si>
  <si>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</si>
  <si>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</si>
  <si>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</si>
  <si>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</si>
  <si>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</si>
  <si>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</si>
  <si>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</si>
  <si>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</si>
  <si>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</si>
  <si>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</si>
  <si>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</si>
  <si>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</si>
  <si>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</si>
  <si>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</si>
  <si>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</si>
  <si>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</si>
  <si>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</si>
  <si>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</si>
  <si>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</si>
  <si>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</si>
  <si>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</si>
  <si>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</si>
  <si>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</si>
  <si>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</si>
  <si>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</si>
  <si>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</si>
  <si>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</si>
  <si>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</si>
  <si>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</si>
  <si>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</si>
  <si>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</si>
  <si>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</si>
  <si>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</si>
  <si>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</si>
  <si>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</si>
  <si>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</si>
  <si>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</si>
  <si>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</si>
  <si>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</si>
  <si>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</si>
  <si>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</si>
  <si>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</si>
  <si>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</si>
  <si>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</si>
  <si>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</si>
  <si>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</si>
  <si>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</si>
  <si>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</si>
  <si>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</si>
  <si>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</si>
  <si>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</si>
  <si>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</si>
  <si>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</si>
  <si>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</si>
  <si>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</si>
  <si>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</si>
  <si>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</si>
  <si>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</si>
  <si>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</si>
  <si>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</si>
  <si>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</si>
  <si>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</si>
  <si>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</si>
  <si>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</si>
  <si>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</si>
  <si>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</si>
  <si>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</si>
  <si>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</si>
  <si>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</si>
  <si>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</si>
  <si>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</si>
  <si>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</si>
  <si>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</si>
  <si>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</si>
  <si>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</si>
  <si>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</si>
  <si>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</si>
  <si>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</si>
  <si>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</si>
  <si>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</si>
  <si>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</si>
  <si>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</si>
  <si>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</si>
  <si>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</si>
  <si>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</si>
  <si>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</si>
  <si>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</si>
  <si>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</si>
  <si>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</si>
  <si>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</si>
  <si>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</si>
  <si>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</si>
  <si>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</si>
  <si>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</si>
  <si>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</si>
  <si>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</si>
  <si>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</si>
  <si>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</si>
  <si>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</si>
  <si>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</si>
  <si>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</si>
  <si>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</si>
  <si>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</si>
  <si>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</si>
  <si>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</si>
  <si>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</si>
  <si>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</si>
  <si>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</si>
  <si>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</si>
  <si>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</si>
  <si>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</si>
  <si>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</si>
  <si>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</si>
  <si>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</si>
  <si>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</si>
  <si>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</si>
  <si>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</si>
  <si>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</si>
  <si>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</si>
  <si>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</si>
  <si>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</si>
  <si>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</si>
  <si>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</si>
  <si>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</si>
  <si>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</si>
  <si>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</si>
  <si>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</si>
  <si>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</si>
  <si>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</si>
  <si>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</si>
  <si>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</si>
  <si>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</si>
  <si>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</si>
  <si>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</si>
  <si>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</si>
  <si>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</si>
  <si>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</si>
  <si>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</si>
  <si>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</si>
  <si>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</si>
  <si>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</si>
  <si>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</si>
  <si>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</si>
  <si>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</si>
  <si>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</si>
  <si>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</si>
  <si>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</si>
  <si>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</si>
  <si>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</si>
  <si>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</si>
  <si>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</si>
  <si>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</si>
  <si>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</si>
  <si>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</si>
  <si>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</si>
  <si>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</si>
  <si>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</si>
  <si>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</si>
  <si>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</si>
  <si>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</si>
  <si>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</si>
  <si>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</si>
  <si>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</si>
  <si>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</si>
  <si>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</si>
  <si>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</si>
  <si>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</si>
  <si>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</si>
  <si>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</si>
  <si>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</si>
  <si>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</si>
  <si>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</si>
  <si>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</si>
  <si>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</si>
  <si>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</si>
  <si>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</si>
  <si>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</si>
  <si>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</si>
  <si>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</si>
  <si>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</si>
  <si>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</si>
  <si>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</si>
  <si>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</si>
  <si>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</si>
  <si>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</si>
  <si>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</si>
  <si>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</si>
  <si>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</si>
  <si>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</si>
  <si>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</si>
  <si>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</si>
  <si>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</si>
  <si>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</si>
  <si>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</si>
  <si>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</si>
  <si>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</si>
  <si>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</si>
  <si>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</si>
  <si>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</si>
  <si>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</si>
  <si>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</si>
  <si>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</si>
  <si>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</si>
  <si>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</si>
  <si>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</si>
  <si>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</si>
  <si>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</si>
  <si>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</si>
  <si>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</si>
  <si>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</si>
  <si>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</si>
  <si>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</si>
  <si>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</si>
  <si>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</si>
  <si>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</si>
  <si>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</si>
  <si>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</si>
  <si>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</si>
  <si>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</si>
  <si>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</si>
  <si>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</si>
  <si>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</si>
  <si>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</si>
  <si>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</si>
  <si>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</si>
  <si>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</si>
  <si>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</si>
  <si>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</si>
  <si>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</si>
  <si>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</si>
  <si>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</si>
  <si>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</si>
  <si>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</si>
  <si>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</si>
  <si>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</si>
  <si>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</si>
  <si>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</si>
  <si>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</si>
  <si>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</si>
  <si>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</si>
  <si>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</si>
  <si>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</si>
  <si>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</si>
  <si>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</si>
  <si>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</si>
  <si>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</si>
  <si>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</si>
  <si>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</si>
  <si>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</si>
  <si>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</si>
  <si>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</si>
  <si>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</si>
  <si>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</si>
  <si>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</si>
  <si>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</si>
  <si>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</si>
  <si>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</si>
  <si>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</si>
  <si>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</si>
  <si>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</si>
  <si>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</si>
  <si>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</si>
  <si>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</si>
  <si>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</si>
  <si>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</si>
  <si>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</si>
  <si>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</si>
  <si>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</si>
  <si>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</si>
  <si>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</si>
  <si>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</si>
  <si>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</si>
  <si>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</si>
  <si>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</si>
  <si>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</si>
  <si>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</si>
  <si>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</si>
  <si>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</si>
  <si>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</si>
  <si>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</si>
  <si>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</si>
  <si>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</si>
  <si>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</si>
  <si>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</si>
  <si>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</si>
  <si>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</si>
  <si>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</si>
  <si>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</si>
  <si>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</si>
  <si>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</si>
  <si>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</si>
  <si>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</si>
  <si>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</si>
  <si>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</si>
  <si>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</si>
  <si>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</si>
  <si>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</si>
  <si>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</si>
  <si>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</si>
  <si>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</si>
  <si>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</si>
  <si>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</si>
  <si>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</si>
  <si>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</si>
  <si>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</si>
  <si>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</si>
  <si>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</si>
  <si>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</si>
  <si>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</si>
  <si>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</si>
  <si>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</si>
  <si>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</si>
  <si>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</si>
  <si>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</si>
  <si>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</si>
  <si>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</si>
  <si>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</si>
  <si>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</si>
  <si>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</si>
  <si>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</si>
  <si>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</si>
  <si>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</si>
  <si>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</si>
  <si>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</si>
  <si>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</si>
  <si>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</si>
  <si>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</si>
  <si>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</si>
  <si>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</si>
  <si>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</si>
  <si>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</si>
  <si>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</si>
  <si>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</si>
  <si>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</si>
  <si>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</si>
  <si>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</si>
  <si>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</si>
  <si>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</si>
  <si>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</si>
  <si>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</si>
  <si>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</si>
  <si>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</si>
  <si>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</si>
  <si>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</si>
  <si>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</si>
  <si>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</si>
  <si>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</si>
  <si>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</si>
  <si>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</si>
  <si>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</si>
  <si>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</si>
  <si>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</si>
  <si>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</si>
  <si>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</si>
  <si>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</si>
  <si>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</si>
  <si>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</si>
  <si>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</si>
  <si>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</si>
  <si>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</si>
  <si>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</si>
  <si>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</si>
  <si>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</si>
  <si>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</si>
  <si>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</si>
  <si>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</si>
  <si>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</si>
  <si>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</si>
  <si>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</si>
  <si>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</si>
  <si>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</si>
  <si>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</si>
  <si>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</si>
  <si>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</si>
  <si>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</si>
  <si>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</si>
  <si>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</si>
  <si>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</si>
  <si>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</si>
  <si>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</si>
  <si>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</si>
  <si>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</si>
  <si>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</si>
  <si>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</si>
  <si>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</si>
  <si>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</si>
  <si>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</si>
  <si>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</si>
  <si>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</si>
  <si>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</si>
  <si>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</si>
  <si>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</si>
  <si>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</si>
  <si>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</si>
  <si>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</si>
  <si>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</si>
  <si>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</si>
  <si>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</si>
  <si>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</si>
  <si>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</si>
  <si>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</si>
  <si>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</si>
  <si>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</si>
  <si>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</si>
  <si>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</si>
  <si>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</si>
  <si>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</si>
  <si>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</si>
  <si>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</si>
  <si>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</si>
  <si>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</si>
  <si>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</si>
  <si>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</si>
  <si>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</si>
  <si>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</si>
  <si>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</si>
  <si>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</si>
  <si>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</si>
  <si>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</si>
  <si>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</si>
  <si>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</si>
  <si>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</si>
  <si>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</si>
  <si>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</si>
  <si>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</si>
  <si>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</si>
  <si>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</si>
  <si>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</si>
  <si>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</si>
  <si>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</si>
  <si>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</si>
  <si>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</si>
  <si>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</si>
  <si>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</si>
  <si>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</si>
  <si>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</si>
  <si>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</si>
  <si>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</si>
  <si>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</si>
  <si>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</si>
  <si>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</si>
  <si>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</si>
  <si>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</si>
  <si>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</si>
  <si>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</si>
  <si>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</si>
  <si>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</si>
  <si>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</si>
  <si>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</si>
  <si>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</si>
  <si>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</si>
  <si>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</si>
  <si>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</si>
  <si>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</si>
  <si>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</si>
  <si>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</si>
  <si>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</si>
  <si>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</si>
  <si>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</si>
  <si>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</si>
  <si>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</si>
  <si>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</si>
  <si>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</si>
  <si>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</si>
  <si>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</si>
  <si>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</si>
  <si>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</si>
  <si>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</si>
  <si>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</si>
  <si>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</si>
  <si>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</si>
  <si>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</si>
  <si>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</si>
  <si>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</si>
  <si>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</si>
  <si>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</si>
  <si>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</si>
  <si>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</si>
  <si>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</si>
  <si>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</si>
  <si>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</si>
  <si>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</si>
  <si>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</si>
  <si>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</si>
  <si>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</si>
  <si>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</si>
  <si>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</si>
  <si>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</si>
  <si>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</si>
  <si>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</si>
  <si>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</si>
  <si>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</si>
  <si>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</si>
  <si>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</si>
  <si>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</si>
  <si>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</si>
  <si>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</si>
  <si>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</si>
  <si>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</si>
  <si>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</si>
  <si>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</si>
  <si>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</si>
  <si>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</si>
  <si>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</si>
  <si>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</si>
  <si>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</si>
  <si>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</si>
  <si>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</si>
  <si>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</si>
  <si>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</si>
  <si>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</si>
  <si>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</si>
  <si>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</si>
  <si>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</si>
  <si>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</si>
  <si>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</si>
  <si>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</si>
  <si>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</si>
  <si>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</si>
  <si>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</si>
  <si>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</si>
  <si>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</si>
  <si>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</si>
  <si>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</si>
  <si>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</si>
  <si>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</si>
  <si>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</si>
  <si>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</si>
  <si>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</si>
  <si>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</si>
  <si>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</si>
  <si>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</si>
  <si>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</si>
  <si>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</si>
  <si>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</si>
  <si>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</si>
  <si>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</si>
  <si>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</si>
  <si>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</si>
  <si>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</si>
  <si>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</si>
  <si>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</si>
  <si>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</si>
  <si>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</si>
  <si>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</si>
  <si>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</si>
  <si>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</si>
  <si>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</si>
  <si>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</si>
  <si>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</si>
  <si>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</si>
  <si>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</si>
  <si>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</si>
  <si>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</si>
  <si>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</si>
  <si>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</si>
  <si>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</si>
  <si>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</si>
  <si>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</si>
  <si>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</si>
  <si>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</si>
  <si>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</si>
  <si>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</si>
  <si>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</si>
  <si>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</si>
  <si>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</si>
  <si>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</si>
  <si>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</si>
  <si>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</si>
  <si>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</si>
  <si>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</si>
  <si>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</si>
  <si>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</si>
  <si>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</si>
  <si>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</si>
  <si>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</si>
  <si>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</si>
  <si>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</si>
  <si>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</si>
  <si>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</si>
  <si>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</si>
  <si>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</si>
  <si>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</si>
  <si>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</si>
  <si>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</si>
  <si>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</si>
  <si>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</si>
  <si>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</si>
  <si>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</si>
  <si>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</si>
  <si>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</si>
  <si>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</si>
  <si>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</si>
  <si>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</si>
  <si>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</si>
  <si>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</si>
  <si>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</si>
  <si>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</si>
  <si>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</si>
  <si>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</si>
  <si>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</si>
  <si>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</si>
  <si>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</si>
  <si>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</si>
  <si>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</si>
  <si>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</si>
  <si>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</si>
  <si>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</si>
  <si>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</si>
  <si>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</si>
  <si>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</si>
  <si>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</si>
  <si>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</si>
  <si>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</si>
  <si>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</si>
  <si>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</si>
  <si>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</si>
  <si>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</si>
  <si>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</si>
  <si>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</si>
  <si>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</si>
  <si>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</si>
  <si>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</si>
  <si>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</si>
  <si>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</si>
  <si>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</si>
  <si>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</si>
  <si>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</si>
  <si>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</si>
  <si>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</si>
  <si>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</si>
  <si>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</si>
  <si>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</si>
  <si>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</si>
  <si>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</si>
  <si>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</si>
  <si>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</si>
  <si>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</si>
  <si>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</si>
  <si>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</si>
  <si>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</si>
  <si>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</si>
  <si>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</si>
  <si>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</si>
  <si>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</si>
  <si>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</si>
  <si>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</si>
  <si>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</si>
  <si>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</si>
  <si>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</si>
  <si>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</si>
  <si>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</si>
  <si>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</si>
  <si>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</si>
  <si>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</si>
  <si>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</si>
  <si>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</si>
  <si>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</si>
  <si>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</si>
  <si>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</si>
  <si>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</si>
  <si>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</si>
  <si>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</si>
  <si>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</si>
  <si>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</si>
  <si>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</si>
  <si>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</si>
  <si>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</si>
  <si>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</si>
  <si>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</si>
  <si>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</si>
  <si>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</si>
  <si>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</si>
  <si>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</si>
  <si>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</si>
  <si>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</si>
  <si>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</si>
  <si>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</si>
  <si>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</si>
  <si>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</si>
  <si>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</si>
  <si>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</si>
  <si>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</si>
  <si>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</si>
  <si>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</si>
  <si>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</si>
  <si>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</si>
  <si>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</si>
  <si>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</si>
  <si>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</si>
  <si>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</si>
  <si>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</si>
  <si>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</si>
  <si>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</si>
  <si>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</si>
  <si>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</si>
  <si>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</si>
  <si>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</si>
  <si>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</si>
  <si>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</si>
  <si>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</si>
  <si>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</si>
  <si>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</si>
  <si>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</si>
  <si>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</si>
  <si>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</si>
  <si>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</si>
  <si>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</si>
  <si>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</si>
  <si>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</si>
  <si>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</si>
  <si>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</si>
  <si>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</si>
  <si>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</si>
  <si>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</si>
  <si>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</si>
  <si>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</si>
  <si>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</si>
  <si>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</si>
  <si>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</si>
  <si>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</si>
  <si>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</si>
  <si>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</si>
  <si>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</si>
  <si>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</si>
  <si>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</si>
  <si>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</si>
  <si>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</si>
  <si>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</si>
  <si>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</si>
  <si>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</si>
  <si>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</si>
  <si>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</si>
  <si>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</si>
  <si>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</si>
  <si>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</si>
  <si>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</si>
  <si>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</si>
  <si>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</si>
  <si>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</si>
  <si>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</si>
  <si>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</si>
  <si>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</si>
  <si>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</si>
  <si>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</si>
  <si>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</si>
  <si>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</si>
  <si>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</si>
  <si>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</si>
  <si>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</si>
  <si>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</si>
  <si>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</si>
  <si>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</si>
  <si>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</si>
  <si>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</si>
  <si>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</si>
  <si>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</si>
  <si>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</si>
  <si>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</si>
  <si>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</si>
  <si>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</si>
  <si>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</si>
  <si>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</si>
  <si>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</si>
  <si>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</si>
  <si>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</si>
  <si>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</si>
  <si>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</si>
  <si>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</si>
  <si>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</si>
  <si>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</si>
  <si>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</si>
  <si>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</si>
  <si>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</si>
  <si>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</si>
  <si>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</si>
  <si>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</si>
  <si>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</si>
  <si>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</si>
  <si>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</si>
  <si>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</si>
  <si>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</si>
  <si>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</si>
  <si>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</si>
  <si>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</si>
  <si>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</si>
  <si>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</si>
  <si>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</si>
  <si>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</si>
  <si>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</si>
  <si>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</si>
  <si>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</si>
  <si>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</si>
  <si>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</si>
  <si>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</si>
  <si>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</si>
  <si>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</si>
  <si>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</si>
  <si>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</si>
  <si>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</si>
  <si>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</si>
  <si>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</si>
  <si>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</si>
  <si>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</si>
  <si>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</si>
  <si>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</si>
  <si>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</si>
  <si>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</si>
  <si>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</si>
  <si>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</si>
  <si>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</si>
  <si>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</si>
  <si>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</si>
  <si>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</si>
  <si>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</si>
  <si>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</si>
  <si>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</si>
  <si>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</si>
  <si>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</si>
  <si>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</si>
  <si>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</si>
  <si>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</si>
  <si>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</si>
  <si>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</si>
  <si>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</si>
  <si>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</si>
  <si>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</si>
  <si>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</si>
  <si>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</si>
  <si>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</si>
  <si>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</si>
  <si>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</si>
  <si>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</si>
  <si>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</si>
  <si>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</si>
  <si>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</si>
  <si>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</si>
  <si>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</si>
  <si>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</si>
  <si>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</si>
  <si>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</si>
  <si>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</si>
  <si>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</si>
  <si>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</si>
  <si>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</si>
  <si>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</si>
  <si>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</si>
  <si>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</si>
  <si>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</si>
  <si>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</si>
  <si>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</si>
  <si>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</si>
  <si>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</si>
  <si>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</si>
  <si>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</si>
  <si>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</si>
  <si>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</si>
  <si>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</si>
  <si>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</si>
  <si>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</si>
  <si>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</si>
  <si>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</si>
  <si>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</si>
  <si>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</si>
  <si>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</si>
  <si>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</si>
  <si>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</si>
  <si>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</si>
  <si>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</si>
  <si>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</si>
  <si>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</si>
  <si>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</si>
  <si>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</si>
  <si>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</si>
  <si>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</si>
  <si>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</si>
  <si>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</si>
  <si>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</si>
  <si>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</si>
  <si>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</si>
  <si>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</si>
  <si>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</si>
  <si>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</si>
  <si>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</si>
  <si>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</si>
  <si>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</si>
  <si>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</si>
  <si>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</si>
  <si>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</si>
  <si>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</si>
  <si>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</si>
  <si>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</si>
  <si>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</si>
  <si>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</si>
  <si>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</si>
  <si>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</si>
  <si>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</si>
  <si>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</si>
  <si>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</si>
  <si>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</si>
  <si>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</si>
  <si>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</si>
  <si>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</si>
  <si>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</si>
  <si>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</si>
  <si>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</si>
  <si>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</si>
  <si>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</si>
  <si>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</si>
  <si>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</si>
  <si>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</si>
  <si>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</si>
  <si>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</si>
  <si>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</si>
  <si>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</si>
  <si>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</si>
  <si>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</si>
  <si>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</si>
  <si>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</si>
  <si>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</si>
  <si>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</si>
  <si>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</si>
  <si>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</si>
  <si>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</si>
  <si>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</si>
  <si>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</si>
  <si>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</si>
  <si>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</si>
  <si>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</si>
  <si>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</si>
  <si>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</si>
  <si>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</si>
  <si>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</si>
  <si>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</si>
  <si>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</si>
  <si>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</si>
  <si>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</si>
  <si>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</si>
  <si>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</si>
  <si>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</si>
  <si>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</si>
  <si>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</si>
  <si>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</si>
  <si>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</si>
  <si>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</si>
  <si>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</si>
  <si>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</si>
  <si>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</si>
  <si>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</si>
  <si>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</si>
  <si>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</si>
  <si>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</si>
  <si>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</si>
  <si>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</si>
  <si>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</si>
  <si>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</si>
  <si>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</si>
  <si>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</si>
  <si>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</si>
  <si>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</si>
  <si>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</si>
  <si>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</si>
  <si>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</si>
  <si>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</si>
  <si>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</si>
  <si>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</si>
  <si>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</si>
  <si>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</si>
  <si>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</si>
  <si>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</si>
  <si>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</si>
  <si>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</si>
  <si>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</si>
  <si>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</si>
  <si>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</si>
  <si>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</si>
  <si>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</si>
  <si>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</si>
  <si>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</si>
  <si>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</si>
  <si>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</si>
  <si>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</si>
  <si>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</si>
  <si>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</si>
  <si>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</si>
  <si>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</si>
  <si>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</si>
  <si>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</si>
  <si>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</si>
  <si>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</si>
  <si>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</si>
  <si>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</si>
  <si>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</si>
  <si>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</si>
  <si>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</si>
  <si>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</si>
  <si>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</si>
  <si>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</si>
  <si>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</si>
  <si>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</si>
  <si>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</si>
  <si>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</si>
  <si>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</si>
  <si>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</si>
  <si>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</si>
  <si>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</si>
  <si>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</si>
  <si>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</si>
  <si>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</si>
  <si>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</si>
  <si>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</si>
  <si>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</si>
  <si>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</si>
  <si>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</si>
  <si>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</si>
  <si>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</si>
  <si>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</si>
  <si>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</si>
  <si>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</si>
  <si>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</si>
  <si>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</si>
  <si>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</si>
  <si>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</si>
  <si>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</si>
  <si>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</si>
  <si>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</si>
  <si>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</si>
  <si>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</si>
  <si>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</si>
  <si>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</si>
  <si>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</si>
  <si>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</si>
  <si>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</si>
  <si>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</si>
  <si>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</si>
  <si>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</si>
  <si>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</si>
  <si>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</si>
  <si>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</si>
  <si>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</si>
  <si>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</si>
  <si>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</si>
  <si>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</si>
  <si>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</si>
  <si>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</si>
  <si>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</si>
  <si>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</si>
  <si>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</si>
  <si>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</si>
  <si>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</si>
  <si>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</si>
  <si>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</si>
  <si>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</si>
  <si>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</si>
  <si>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</si>
  <si>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</si>
  <si>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</si>
  <si>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</si>
  <si>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</si>
  <si>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</si>
  <si>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</si>
  <si>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</si>
  <si>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</si>
  <si>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</si>
  <si>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</si>
  <si>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</si>
  <si>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</si>
  <si>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</si>
  <si>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</si>
  <si>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</si>
  <si>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</si>
  <si>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</si>
  <si>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</si>
  <si>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</si>
  <si>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</si>
  <si>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</si>
  <si>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</si>
  <si>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</si>
  <si>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</si>
  <si>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</si>
  <si>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</si>
  <si>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</si>
  <si>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</si>
  <si>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</si>
  <si>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</si>
  <si>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</si>
  <si>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</si>
  <si>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</si>
  <si>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</si>
  <si>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</si>
  <si>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</si>
  <si>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</si>
  <si>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</si>
  <si>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</si>
  <si>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</si>
  <si>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</si>
  <si>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</si>
  <si>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</si>
  <si>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</si>
  <si>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</si>
  <si>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</si>
  <si>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</si>
  <si>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</si>
  <si>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</si>
  <si>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</si>
  <si>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</si>
  <si>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</si>
  <si>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</si>
  <si>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</si>
  <si>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</si>
  <si>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</si>
  <si>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</si>
  <si>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</si>
  <si>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</si>
  <si>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</si>
  <si>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</si>
  <si>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</si>
  <si>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</si>
  <si>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</si>
  <si>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</si>
  <si>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</si>
  <si>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</si>
  <si>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</si>
  <si>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</si>
  <si>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</si>
  <si>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</si>
  <si>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</si>
  <si>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</si>
  <si>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</si>
  <si>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</si>
  <si>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</si>
  <si>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</si>
  <si>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</si>
  <si>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</si>
  <si>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</si>
  <si>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</si>
  <si>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</si>
  <si>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</si>
  <si>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</si>
  <si>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</si>
  <si>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</si>
  <si>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</si>
  <si>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</si>
  <si>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</si>
  <si>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</si>
  <si>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</si>
  <si>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</si>
  <si>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</si>
  <si>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</si>
  <si>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</si>
  <si>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</si>
  <si>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</si>
  <si>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</si>
  <si>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</si>
  <si>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</si>
  <si>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</si>
  <si>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</si>
  <si>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</si>
  <si>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</si>
  <si>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</si>
  <si>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</si>
  <si>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</si>
  <si>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</si>
  <si>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</si>
  <si>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</si>
  <si>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</si>
  <si>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</si>
  <si>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</si>
  <si>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</si>
  <si>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</si>
  <si>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</si>
  <si>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</si>
  <si>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</si>
  <si>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</si>
  <si>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</si>
  <si>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</si>
  <si>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</si>
  <si>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</si>
  <si>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</si>
  <si>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</si>
  <si>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</si>
  <si>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</si>
  <si>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</si>
  <si>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</si>
  <si>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</si>
  <si>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</si>
  <si>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</si>
  <si>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</si>
  <si>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</si>
  <si>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</si>
  <si>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</si>
  <si>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</si>
  <si>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</si>
  <si>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</si>
  <si>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</si>
  <si>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</si>
  <si>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</si>
  <si>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</si>
  <si>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</si>
  <si>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</si>
  <si>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</si>
  <si>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</si>
  <si>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</si>
  <si>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</si>
  <si>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</si>
  <si>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</si>
  <si>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</si>
  <si>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</si>
  <si>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</si>
  <si>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</si>
  <si>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</si>
  <si>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</si>
  <si>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</si>
  <si>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</si>
  <si>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</si>
  <si>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</si>
  <si>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</si>
  <si>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</si>
  <si>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</si>
  <si>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</si>
  <si>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</si>
  <si>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</si>
  <si>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</si>
  <si>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</si>
  <si>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</si>
  <si>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</si>
  <si>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</si>
  <si>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</si>
  <si>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</si>
  <si>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</si>
  <si>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</si>
  <si>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</si>
  <si>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</si>
  <si>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</si>
  <si>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</si>
  <si>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</si>
  <si>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</si>
  <si>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</si>
  <si>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</si>
  <si>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</si>
  <si>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</si>
  <si>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</si>
  <si>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</si>
  <si>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</si>
  <si>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</si>
  <si>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</si>
  <si>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</si>
  <si>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</si>
  <si>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</si>
  <si>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</si>
  <si>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</si>
  <si>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</si>
  <si>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</si>
  <si>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</si>
  <si>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</si>
  <si>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</si>
  <si>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</si>
  <si>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</si>
  <si>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</si>
  <si>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</si>
  <si>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</si>
  <si>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</si>
  <si>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</si>
  <si>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</si>
  <si>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</si>
  <si>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</si>
  <si>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</si>
  <si>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</si>
  <si>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</si>
  <si>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</si>
  <si>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</si>
  <si>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</si>
  <si>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</si>
  <si>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</si>
  <si>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</si>
  <si>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</si>
  <si>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</si>
  <si>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</si>
  <si>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</si>
  <si>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</si>
  <si>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</si>
  <si>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</si>
  <si>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</si>
  <si>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</si>
  <si>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</si>
  <si>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</si>
  <si>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</si>
  <si>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</si>
  <si>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</si>
  <si>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</si>
  <si>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</si>
  <si>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</si>
  <si>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</si>
  <si>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</si>
  <si>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</si>
  <si>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</si>
  <si>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</si>
  <si>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</si>
  <si>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</si>
  <si>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</si>
  <si>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</si>
  <si>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</si>
  <si>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</si>
  <si>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</si>
  <si>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</si>
  <si>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</si>
  <si>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</si>
  <si>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</si>
  <si>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</si>
  <si>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</si>
  <si>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</si>
  <si>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</si>
  <si>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</si>
  <si>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</si>
  <si>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</si>
  <si>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</si>
  <si>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</si>
  <si>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</si>
  <si>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</si>
  <si>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</si>
  <si>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</si>
  <si>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</si>
  <si>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</si>
  <si>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</si>
  <si>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</si>
  <si>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</si>
  <si>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</si>
  <si>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</si>
  <si>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</si>
  <si>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</si>
  <si>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</si>
  <si>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</si>
  <si>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</si>
  <si>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</si>
  <si>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</si>
  <si>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</si>
  <si>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</si>
  <si>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</si>
  <si>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</si>
  <si>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</si>
  <si>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</si>
  <si>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</si>
  <si>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</si>
  <si>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</si>
  <si>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</si>
  <si>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</si>
  <si>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</si>
  <si>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</si>
  <si>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</si>
  <si>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</si>
  <si>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</si>
  <si>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</si>
  <si>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</si>
  <si>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</si>
  <si>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</si>
  <si>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</si>
  <si>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</si>
  <si>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</si>
  <si>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</si>
  <si>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</si>
  <si>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</si>
  <si>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</si>
  <si>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</si>
  <si>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</si>
  <si>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</si>
  <si>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</si>
  <si>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</si>
  <si>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</si>
  <si>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</si>
  <si>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</si>
  <si>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</si>
  <si>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</si>
  <si>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</si>
  <si>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</si>
  <si>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</si>
  <si>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</si>
  <si>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</si>
  <si>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</si>
  <si>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</si>
  <si>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</si>
  <si>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</si>
  <si>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</si>
  <si>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</si>
  <si>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</si>
  <si>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</si>
  <si>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</si>
  <si>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</si>
  <si>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</si>
  <si>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</si>
  <si>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</si>
  <si>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</si>
  <si>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</si>
  <si>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</si>
  <si>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</si>
  <si>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</si>
  <si>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</si>
  <si>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</si>
  <si>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</si>
  <si>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</si>
  <si>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</si>
  <si>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</si>
  <si>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</si>
  <si>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</si>
  <si>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</si>
  <si>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</si>
  <si>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</si>
  <si>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</si>
  <si>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</si>
  <si>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</si>
  <si>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</si>
  <si>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</si>
  <si>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</si>
  <si>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</si>
  <si>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</si>
  <si>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</si>
  <si>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</si>
  <si>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</si>
  <si>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</si>
  <si>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</si>
  <si>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</si>
  <si>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</si>
  <si>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</si>
  <si>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</si>
  <si>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</si>
  <si>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</si>
  <si>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</si>
  <si>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</si>
  <si>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</si>
  <si>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</si>
  <si>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</si>
  <si>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</si>
  <si>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</si>
  <si>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</si>
  <si>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</si>
  <si>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</si>
  <si>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</si>
  <si>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</si>
  <si>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</si>
  <si>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</si>
  <si>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</si>
  <si>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</si>
  <si>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</si>
  <si>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</si>
  <si>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</si>
  <si>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</si>
  <si>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</si>
  <si>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</si>
  <si>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</si>
  <si>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</si>
  <si>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</si>
  <si>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</si>
  <si>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</si>
  <si>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</si>
  <si>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</si>
  <si>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</si>
  <si>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</si>
  <si>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</si>
  <si>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</si>
  <si>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</si>
  <si>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</si>
  <si>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</si>
  <si>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</si>
  <si>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</si>
  <si>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</si>
  <si>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</si>
  <si>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</si>
  <si>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</si>
  <si>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</si>
  <si>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</si>
  <si>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</si>
  <si>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</si>
  <si>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</si>
  <si>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</si>
  <si>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</si>
  <si>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</si>
  <si>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</si>
  <si>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</si>
  <si>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</si>
  <si>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</si>
  <si>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</si>
  <si>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</si>
  <si>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</si>
  <si>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</si>
  <si>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</si>
  <si>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</si>
  <si>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</si>
  <si>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</si>
  <si>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</si>
  <si>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</si>
  <si>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</si>
  <si>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</si>
  <si>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</si>
  <si>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</si>
  <si>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</si>
  <si>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</si>
  <si>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</si>
  <si>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</si>
  <si>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</si>
  <si>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</si>
  <si>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</si>
  <si>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</si>
  <si>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</si>
  <si>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</si>
  <si>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</si>
  <si>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</si>
  <si>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</si>
  <si>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</si>
  <si>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</si>
  <si>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</si>
  <si>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</si>
  <si>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</si>
  <si>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</si>
  <si>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</si>
  <si>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</si>
  <si>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</si>
  <si>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</si>
  <si>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</si>
  <si>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</si>
  <si>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</si>
  <si>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</si>
  <si>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</si>
  <si>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</si>
  <si>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</si>
  <si>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</si>
  <si>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</si>
  <si>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</si>
  <si>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</si>
  <si>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</si>
  <si>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</si>
  <si>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</si>
  <si>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</si>
  <si>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</si>
  <si>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</si>
  <si>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</si>
  <si>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</si>
  <si>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</si>
  <si>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</si>
  <si>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</si>
  <si>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</si>
  <si>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</si>
  <si>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</si>
  <si>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</si>
  <si>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</si>
  <si>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</si>
  <si>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</si>
  <si>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</si>
  <si>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</si>
  <si>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</si>
  <si>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</si>
  <si>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</si>
  <si>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</si>
  <si>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</si>
  <si>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</si>
  <si>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</si>
  <si>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</si>
  <si>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</si>
  <si>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</si>
  <si>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</si>
  <si>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</si>
  <si>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</si>
  <si>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</si>
  <si>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</si>
  <si>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</si>
  <si>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</si>
  <si>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</si>
  <si>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</si>
  <si>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</si>
  <si>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</si>
  <si>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</si>
  <si>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</si>
  <si>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</si>
  <si>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</si>
  <si>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</si>
  <si>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</si>
  <si>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</si>
  <si>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</si>
  <si>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</si>
  <si>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</si>
  <si>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</si>
  <si>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</si>
  <si>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</si>
  <si>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</si>
  <si>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</si>
  <si>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</si>
  <si>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</si>
  <si>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</si>
  <si>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</si>
  <si>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</si>
  <si>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</si>
  <si>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</si>
  <si>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</si>
  <si>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</si>
  <si>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</si>
  <si>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</si>
  <si>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</si>
  <si>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</si>
  <si>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</si>
  <si>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</si>
  <si>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</si>
  <si>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</si>
  <si>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</si>
  <si>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</si>
  <si>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</si>
  <si>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</si>
  <si>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</si>
  <si>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</si>
  <si>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</si>
  <si>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</si>
  <si>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</si>
  <si>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</si>
  <si>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</si>
  <si>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</si>
  <si>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</si>
  <si>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</si>
  <si>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</si>
  <si>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</si>
  <si>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</si>
  <si>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</si>
  <si>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</si>
  <si>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</si>
  <si>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</si>
  <si>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</si>
  <si>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</si>
  <si>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</si>
  <si>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</si>
  <si>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</si>
  <si>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</si>
  <si>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</si>
  <si>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</si>
  <si>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</si>
  <si>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</si>
  <si>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</si>
  <si>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</si>
  <si>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</si>
  <si>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</si>
  <si>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</si>
  <si>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</si>
  <si>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</si>
  <si>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</si>
  <si>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</si>
  <si>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</si>
  <si>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</si>
  <si>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</si>
  <si>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</si>
  <si>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</si>
  <si>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</si>
  <si>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</si>
  <si>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</si>
  <si>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</si>
  <si>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</si>
  <si>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</si>
  <si>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</si>
  <si>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</si>
  <si>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</si>
  <si>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</si>
  <si>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</si>
  <si>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</si>
  <si>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</si>
  <si>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</si>
  <si>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</si>
  <si>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</si>
  <si>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</si>
  <si>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</si>
  <si>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</si>
  <si>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</si>
  <si>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</si>
  <si>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</si>
  <si>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</si>
  <si>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</si>
  <si>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</si>
  <si>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</si>
  <si>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</si>
  <si>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</si>
  <si>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</si>
  <si>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</si>
  <si>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</si>
  <si>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</si>
  <si>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</si>
  <si>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</si>
  <si>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</si>
  <si>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</si>
  <si>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</si>
  <si>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</si>
  <si>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</si>
  <si>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</si>
  <si>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</si>
  <si>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</si>
  <si>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</si>
  <si>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</si>
  <si>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</si>
  <si>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</si>
  <si>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</si>
  <si>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</si>
  <si>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</si>
  <si>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</si>
  <si>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</si>
  <si>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</si>
  <si>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</si>
  <si>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</si>
  <si>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</si>
  <si>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</si>
  <si>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</si>
  <si>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</si>
  <si>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</si>
  <si>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</si>
  <si>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</si>
  <si>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</si>
  <si>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</si>
  <si>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</si>
  <si>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</si>
  <si>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</si>
  <si>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</si>
  <si>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</si>
  <si>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</si>
  <si>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</si>
  <si>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</si>
  <si>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</si>
  <si>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</si>
  <si>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</si>
  <si>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</si>
  <si>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</si>
  <si>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</si>
  <si>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</si>
  <si>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</si>
  <si>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</si>
  <si>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</si>
  <si>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</si>
  <si>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</si>
  <si>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</si>
  <si>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</si>
  <si>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</si>
  <si>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</si>
  <si>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</si>
  <si>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</si>
  <si>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</si>
  <si>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</si>
  <si>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</si>
  <si>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</si>
  <si>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</si>
  <si>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</si>
  <si>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</si>
  <si>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</si>
  <si>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</si>
  <si>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</si>
  <si>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</si>
  <si>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</si>
  <si>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</si>
  <si>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</si>
  <si>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</si>
  <si>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</si>
  <si>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</si>
  <si>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</si>
  <si>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</si>
  <si>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</si>
  <si>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</si>
  <si>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</si>
  <si>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</si>
  <si>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</si>
  <si>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</si>
  <si>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</si>
  <si>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</si>
  <si>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</si>
  <si>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</si>
  <si>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</si>
  <si>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</si>
  <si>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</si>
  <si>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</si>
  <si>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</si>
  <si>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</si>
  <si>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</si>
  <si>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</si>
  <si>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</si>
  <si>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</si>
  <si>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</si>
  <si>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</si>
  <si>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</si>
  <si>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</si>
  <si>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</si>
  <si>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</si>
  <si>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</si>
  <si>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</si>
  <si>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</si>
  <si>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</si>
  <si>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</si>
  <si>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</si>
  <si>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</si>
  <si>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</si>
  <si>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</si>
  <si>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</si>
  <si>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</si>
  <si>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</si>
  <si>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</si>
  <si>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</si>
  <si>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</si>
  <si>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</si>
  <si>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</si>
  <si>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</si>
  <si>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</si>
  <si>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</si>
  <si>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</si>
  <si>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</si>
  <si>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</si>
  <si>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</si>
  <si>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</si>
  <si>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</si>
  <si>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</si>
  <si>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</si>
  <si>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</si>
  <si>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</si>
  <si>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</si>
  <si>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</si>
  <si>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</si>
  <si>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</si>
  <si>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</si>
  <si>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</si>
  <si>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</si>
  <si>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</si>
  <si>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</si>
  <si>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</si>
  <si>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</si>
  <si>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</si>
  <si>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</si>
  <si>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</si>
  <si>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</si>
  <si>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</si>
  <si>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</si>
  <si>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</si>
  <si>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</si>
  <si>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</si>
  <si>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</si>
  <si>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</si>
  <si>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</si>
  <si>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</si>
  <si>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</si>
  <si>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</si>
  <si>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</si>
  <si>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</si>
  <si>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</si>
  <si>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</si>
  <si>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</si>
  <si>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</si>
  <si>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</si>
  <si>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</si>
  <si>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</si>
  <si>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</si>
  <si>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</si>
  <si>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</si>
  <si>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</si>
  <si>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</si>
  <si>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</si>
  <si>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</si>
  <si>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</si>
  <si>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</si>
  <si>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</si>
  <si>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</si>
  <si>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</si>
  <si>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</si>
  <si>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</si>
  <si>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</si>
  <si>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</si>
  <si>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</si>
  <si>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</si>
  <si>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</si>
  <si>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</si>
  <si>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</si>
  <si>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</si>
  <si>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</si>
  <si>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</si>
  <si>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</si>
  <si>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</si>
  <si>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</si>
  <si>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</si>
  <si>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</si>
  <si>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</si>
  <si>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</si>
  <si>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</si>
  <si>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</si>
  <si>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</si>
  <si>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</si>
  <si>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</si>
  <si>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</si>
  <si>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</si>
  <si>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</si>
  <si>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</si>
  <si>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</si>
  <si>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</si>
  <si>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</si>
  <si>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</si>
  <si>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</si>
  <si>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</si>
  <si>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</si>
  <si>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</si>
  <si>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</si>
  <si>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</si>
  <si>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</si>
  <si>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</si>
  <si>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</si>
  <si>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</si>
  <si>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</si>
  <si>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</si>
  <si>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</si>
  <si>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</si>
  <si>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</si>
  <si>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</si>
  <si>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</si>
  <si>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</si>
  <si>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</si>
  <si>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</si>
  <si>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</si>
  <si>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</si>
  <si>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</si>
  <si>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</si>
  <si>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</si>
  <si>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</si>
  <si>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</si>
  <si>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</si>
  <si>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</si>
  <si>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</si>
  <si>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</si>
  <si>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</si>
  <si>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</si>
  <si>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</si>
  <si>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</si>
  <si>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</si>
  <si>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</si>
  <si>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</si>
  <si>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</si>
  <si>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</si>
  <si>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</si>
  <si>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</si>
  <si>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</si>
  <si>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</si>
  <si>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</si>
  <si>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</si>
  <si>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</si>
  <si>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</si>
  <si>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</si>
  <si>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</si>
  <si>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</si>
  <si>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</si>
  <si>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</si>
  <si>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</si>
  <si>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</si>
  <si>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</si>
  <si>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</si>
  <si>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</si>
  <si>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</si>
  <si>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</si>
  <si>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</si>
  <si>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</si>
  <si>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</si>
  <si>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</si>
  <si>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</si>
  <si>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</si>
  <si>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</si>
  <si>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</si>
  <si>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</si>
  <si>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</si>
  <si>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</si>
  <si>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</si>
  <si>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</si>
  <si>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</si>
  <si>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</si>
  <si>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</si>
  <si>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</si>
  <si>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</si>
  <si>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</si>
  <si>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</si>
  <si>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</si>
  <si>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</si>
  <si>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</si>
  <si>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</si>
  <si>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</si>
  <si>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</si>
  <si>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</si>
  <si>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</si>
  <si>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</si>
  <si>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</si>
  <si>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</si>
  <si>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</si>
  <si>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</si>
  <si>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</si>
  <si>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</si>
  <si>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</si>
  <si>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</si>
  <si>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</si>
  <si>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</si>
  <si>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</si>
  <si>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</si>
  <si>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</si>
  <si>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</si>
  <si>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</si>
  <si>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</si>
  <si>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</si>
  <si>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</si>
  <si>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</si>
  <si>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</si>
  <si>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</si>
  <si>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</si>
  <si>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</si>
  <si>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</si>
  <si>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</si>
  <si>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</si>
  <si>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</si>
  <si>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</si>
  <si>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</si>
  <si>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</si>
  <si>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</si>
  <si>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</si>
  <si>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</si>
  <si>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</si>
  <si>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</si>
  <si>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</si>
  <si>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</si>
  <si>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</si>
  <si>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</si>
  <si>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</si>
  <si>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</si>
  <si>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</si>
  <si>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</si>
  <si>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</si>
  <si>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</si>
  <si>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</si>
  <si>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</si>
  <si>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</si>
  <si>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</si>
  <si>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</si>
  <si>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</si>
  <si>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</si>
  <si>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</si>
  <si>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</si>
  <si>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</si>
  <si>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</si>
  <si>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</si>
  <si>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</si>
  <si>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</si>
  <si>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</si>
  <si>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</si>
  <si>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</si>
  <si>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</si>
  <si>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</si>
  <si>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</si>
  <si>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</si>
  <si>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</si>
  <si>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</si>
  <si>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</si>
  <si>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</si>
  <si>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</si>
  <si>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</si>
  <si>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</si>
  <si>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</si>
  <si>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</si>
  <si>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</si>
  <si>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</si>
  <si>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</si>
  <si>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</si>
  <si>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</si>
  <si>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</si>
  <si>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</si>
  <si>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</si>
  <si>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</si>
  <si>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</si>
  <si>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</si>
  <si>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</si>
  <si>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</si>
  <si>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</si>
  <si>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</si>
  <si>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</si>
  <si>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</si>
  <si>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</si>
  <si>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</si>
  <si>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</si>
  <si>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</si>
  <si>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</si>
  <si>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</si>
  <si>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</si>
  <si>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</si>
  <si>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</si>
  <si>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</si>
  <si>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</si>
  <si>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</si>
  <si>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</si>
  <si>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</si>
  <si>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</si>
  <si>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</si>
  <si>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</si>
  <si>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</si>
  <si>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</si>
  <si>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</si>
  <si>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</si>
  <si>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</si>
  <si>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</si>
  <si>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</si>
  <si>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</si>
  <si>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</si>
  <si>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</si>
  <si>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</si>
  <si>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</si>
  <si>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</si>
  <si>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</si>
  <si>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</si>
  <si>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</si>
  <si>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</si>
  <si>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</si>
  <si>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</si>
  <si>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</si>
  <si>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</si>
  <si>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</si>
  <si>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</si>
  <si>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</si>
  <si>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</si>
  <si>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</si>
  <si>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</si>
  <si>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</si>
  <si>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</si>
  <si>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</si>
  <si>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</si>
  <si>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</si>
  <si>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</si>
  <si>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</si>
  <si>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</si>
  <si>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</si>
  <si>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</si>
  <si>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</si>
  <si>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</si>
  <si>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</si>
  <si>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</si>
  <si>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</si>
  <si>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</si>
  <si>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</si>
  <si>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</si>
  <si>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</si>
  <si>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</si>
  <si>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</si>
  <si>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</si>
  <si>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</si>
  <si>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</si>
  <si>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</si>
  <si>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</si>
  <si>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</si>
  <si>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</si>
  <si>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</si>
  <si>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</si>
  <si>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</si>
  <si>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</si>
  <si>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</si>
  <si>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</si>
  <si>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</si>
  <si>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</si>
  <si>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</si>
  <si>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</si>
  <si>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</si>
  <si>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</si>
  <si>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</si>
  <si>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</si>
  <si>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</si>
  <si>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</si>
  <si>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</si>
  <si>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</si>
  <si>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</si>
  <si>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</si>
  <si>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</si>
  <si>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</si>
  <si>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</si>
  <si>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</si>
  <si>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</si>
  <si>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</si>
  <si>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</si>
  <si>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</si>
  <si>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</si>
  <si>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</si>
  <si>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</si>
  <si>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</si>
  <si>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</si>
  <si>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</si>
  <si>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</si>
  <si>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</si>
  <si>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</si>
  <si>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</si>
  <si>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</si>
  <si>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</si>
  <si>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</si>
  <si>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</si>
  <si>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</si>
  <si>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</si>
  <si>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</si>
  <si>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</si>
  <si>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</si>
  <si>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</si>
  <si>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</si>
  <si>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</si>
  <si>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</si>
  <si>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</si>
  <si>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</si>
  <si>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</si>
  <si>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</si>
  <si>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</si>
  <si>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</si>
  <si>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</si>
  <si>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</si>
  <si>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</si>
  <si>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</si>
  <si>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</si>
  <si>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</si>
  <si>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</si>
  <si>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</si>
  <si>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</si>
  <si>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</si>
  <si>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</si>
  <si>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</si>
  <si>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</si>
  <si>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</si>
  <si>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</si>
  <si>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</si>
  <si>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</si>
  <si>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</si>
  <si>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</si>
  <si>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</si>
  <si>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</si>
  <si>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</si>
  <si>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</si>
  <si>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</si>
  <si>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</si>
  <si>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</si>
  <si>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</si>
  <si>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</si>
  <si>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</si>
  <si>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</si>
  <si>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</si>
  <si>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</si>
  <si>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</si>
  <si>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</si>
  <si>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</si>
  <si>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</si>
  <si>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</si>
  <si>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</si>
  <si>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</si>
  <si>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</si>
  <si>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</si>
  <si>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</si>
  <si>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</si>
  <si>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</si>
  <si>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</si>
  <si>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</si>
  <si>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</si>
  <si>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</si>
  <si>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</si>
  <si>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</si>
  <si>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</si>
  <si>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</si>
  <si>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</si>
  <si>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</si>
  <si>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</si>
  <si>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</si>
  <si>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</si>
  <si>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</si>
  <si>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</si>
  <si>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</si>
  <si>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</si>
  <si>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</si>
  <si>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</si>
  <si>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</si>
  <si>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</si>
  <si>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</si>
  <si>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</si>
  <si>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</si>
  <si>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</si>
  <si>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</si>
  <si>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</si>
  <si>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</si>
  <si>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</si>
  <si>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</si>
  <si>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</si>
  <si>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</si>
  <si>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</si>
  <si>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</si>
  <si>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</si>
  <si>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</si>
  <si>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</si>
  <si>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</si>
  <si>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</si>
  <si>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</si>
  <si>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</si>
  <si>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</si>
  <si>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</si>
  <si>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</si>
  <si>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</si>
  <si>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</si>
  <si>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</si>
  <si>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</si>
  <si>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</si>
  <si>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</si>
  <si>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</si>
  <si>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</si>
  <si>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</si>
  <si>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</si>
  <si>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</si>
  <si>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</si>
  <si>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</si>
  <si>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</si>
  <si>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</si>
  <si>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</si>
  <si>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</si>
  <si>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</si>
  <si>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</si>
  <si>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</si>
  <si>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</si>
  <si>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</si>
  <si>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</si>
  <si>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</si>
  <si>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</si>
  <si>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</si>
  <si>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</si>
  <si>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</si>
  <si>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</si>
  <si>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</si>
  <si>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</si>
  <si>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</si>
  <si>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</si>
  <si>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</si>
  <si>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</si>
  <si>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</si>
  <si>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</si>
  <si>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</si>
  <si>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</si>
  <si>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</si>
  <si>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</si>
  <si>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</si>
  <si>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</si>
  <si>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</si>
  <si>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</si>
  <si>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</si>
  <si>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</si>
  <si>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</si>
  <si>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</si>
  <si>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</si>
  <si>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</si>
  <si>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</si>
  <si>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</si>
  <si>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</si>
  <si>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</si>
  <si>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</si>
  <si>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</si>
  <si>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</si>
  <si>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</si>
  <si>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</si>
  <si>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</si>
  <si>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</si>
  <si>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</si>
  <si>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</si>
  <si>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</si>
  <si>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</si>
  <si>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</si>
  <si>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</si>
  <si>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</si>
  <si>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</si>
  <si>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</si>
  <si>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</si>
  <si>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</si>
  <si>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</si>
  <si>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</si>
  <si>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</si>
  <si>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</si>
  <si>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</si>
  <si>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</si>
  <si>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</si>
  <si>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</si>
  <si>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</si>
  <si>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</si>
  <si>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</si>
  <si>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</si>
  <si>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</si>
  <si>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</si>
  <si>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</si>
  <si>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</si>
  <si>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</si>
  <si>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</si>
  <si>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</si>
  <si>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</si>
  <si>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</si>
  <si>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</si>
  <si>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</si>
  <si>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</si>
  <si>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</si>
  <si>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</si>
  <si>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</si>
  <si>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</si>
  <si>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</si>
  <si>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</si>
  <si>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</si>
  <si>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</si>
  <si>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</si>
  <si>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</si>
  <si>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</si>
  <si>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</si>
  <si>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</si>
  <si>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</si>
  <si>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</si>
  <si>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</si>
  <si>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</si>
  <si>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</si>
  <si>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</si>
  <si>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</si>
  <si>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</si>
  <si>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</si>
  <si>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</si>
  <si>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</si>
  <si>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</si>
  <si>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</si>
  <si>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</si>
  <si>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</si>
  <si>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</si>
  <si>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</si>
  <si>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</si>
  <si>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</si>
  <si>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</si>
  <si>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</si>
  <si>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</si>
  <si>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</si>
  <si>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</si>
  <si>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</si>
  <si>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</si>
  <si>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</si>
  <si>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</si>
  <si>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</si>
  <si>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</si>
  <si>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</si>
  <si>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</si>
  <si>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</si>
  <si>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</si>
  <si>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</si>
  <si>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</si>
  <si>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</si>
  <si>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</si>
  <si>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</si>
  <si>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</si>
  <si>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</si>
  <si>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</si>
  <si>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</si>
  <si>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</si>
  <si>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</si>
  <si>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</si>
  <si>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</si>
  <si>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</si>
  <si>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</si>
  <si>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</si>
  <si>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</si>
  <si>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</si>
  <si>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</si>
  <si>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</si>
  <si>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</si>
  <si>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</si>
  <si>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</si>
  <si>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</si>
  <si>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</si>
  <si>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</si>
  <si>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</si>
  <si>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</si>
  <si>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</si>
  <si>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</si>
  <si>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</si>
  <si>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</si>
  <si>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</si>
  <si>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</si>
  <si>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</si>
  <si>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</si>
  <si>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</si>
  <si>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</si>
  <si>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</si>
  <si>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</si>
  <si>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</si>
  <si>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</si>
  <si>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</si>
  <si>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</si>
  <si>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</si>
  <si>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</si>
  <si>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</si>
  <si>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</si>
  <si>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</si>
  <si>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</si>
  <si>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</si>
  <si>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</si>
  <si>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</si>
  <si>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</si>
  <si>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</si>
  <si>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</si>
  <si>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</si>
  <si>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</si>
  <si>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</si>
  <si>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</si>
  <si>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</si>
  <si>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</si>
  <si>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</si>
  <si>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</si>
  <si>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</si>
  <si>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</si>
  <si>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</si>
  <si>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</si>
  <si>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</si>
  <si>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</si>
  <si>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</si>
  <si>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</si>
  <si>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</si>
  <si>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</si>
  <si>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</si>
  <si>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</si>
  <si>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</si>
  <si>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</si>
  <si>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</si>
  <si>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</si>
  <si>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</si>
  <si>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</si>
  <si>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</si>
  <si>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</si>
  <si>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</si>
  <si>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</si>
  <si>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</si>
  <si>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</si>
  <si>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</si>
  <si>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</si>
  <si>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</si>
  <si>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</si>
  <si>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</si>
  <si>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</si>
  <si>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</si>
  <si>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</si>
  <si>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</si>
  <si>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</si>
  <si>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</si>
  <si>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</si>
  <si>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</si>
  <si>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</si>
  <si>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</si>
  <si>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</si>
  <si>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</si>
  <si>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</si>
  <si>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</si>
  <si>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</si>
  <si>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</si>
  <si>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</si>
  <si>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</si>
  <si>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</si>
  <si>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</si>
  <si>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</si>
  <si>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</si>
  <si>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</si>
  <si>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</si>
  <si>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</si>
  <si>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</si>
  <si>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</si>
  <si>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</si>
  <si>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</si>
  <si>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</si>
  <si>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</si>
  <si>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</si>
  <si>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</si>
  <si>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</si>
  <si>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</si>
  <si>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</si>
  <si>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</si>
  <si>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</si>
  <si>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</si>
  <si>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</si>
  <si>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</si>
  <si>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</si>
  <si>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</si>
  <si>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</si>
  <si>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</si>
  <si>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</si>
  <si>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</si>
  <si>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</si>
  <si>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</si>
  <si>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</si>
  <si>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</si>
  <si>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</si>
  <si>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</si>
  <si>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</si>
  <si>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</si>
  <si>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</si>
  <si>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</si>
  <si>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</si>
  <si>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</si>
  <si>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</si>
  <si>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</si>
  <si>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</si>
  <si>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</si>
  <si>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</si>
  <si>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</si>
  <si>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</si>
  <si>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</si>
  <si>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</si>
  <si>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</si>
  <si>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</si>
  <si>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</si>
  <si>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</si>
  <si>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</si>
  <si>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</si>
  <si>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</si>
  <si>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</si>
  <si>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</si>
  <si>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</si>
  <si>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</si>
  <si>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</si>
  <si>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</si>
  <si>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</si>
  <si>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</si>
  <si>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</si>
  <si>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</si>
  <si>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</si>
  <si>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</si>
  <si>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</si>
  <si>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</si>
  <si>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</si>
  <si>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</si>
  <si>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</si>
  <si>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</si>
  <si>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</si>
  <si>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</si>
  <si>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</si>
  <si>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</si>
  <si>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</si>
  <si>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</si>
  <si>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</si>
  <si>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</si>
  <si>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</si>
  <si>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</si>
  <si>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</si>
  <si>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</si>
  <si>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</si>
  <si>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</si>
  <si>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</si>
  <si>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</si>
  <si>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</si>
  <si>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</si>
  <si>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</si>
  <si>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</si>
  <si>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</si>
  <si>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</si>
  <si>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</si>
  <si>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</si>
  <si>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</si>
  <si>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</si>
  <si>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</si>
  <si>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</si>
  <si>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</si>
  <si>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</si>
  <si>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</si>
  <si>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</si>
  <si>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</si>
  <si>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</si>
  <si>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</si>
  <si>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</si>
  <si>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</si>
  <si>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</si>
  <si>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</si>
  <si>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</si>
  <si>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</si>
  <si>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</si>
  <si>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</si>
  <si>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</si>
  <si>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</si>
  <si>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</si>
  <si>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</si>
  <si>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</si>
  <si>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</si>
  <si>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</si>
  <si>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</si>
  <si>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</si>
  <si>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</si>
  <si>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</si>
  <si>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</si>
  <si>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</si>
  <si>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</si>
  <si>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</si>
  <si>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</si>
  <si>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</si>
  <si>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</si>
  <si>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</si>
  <si>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</si>
  <si>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</si>
  <si>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</si>
  <si>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</si>
  <si>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</si>
  <si>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</si>
  <si>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</si>
  <si>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</si>
  <si>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</si>
  <si>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</si>
  <si>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</si>
  <si>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</si>
  <si>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</si>
  <si>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</si>
  <si>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</si>
  <si>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</si>
  <si>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</si>
  <si>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</si>
  <si>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</si>
  <si>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</si>
  <si>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</si>
  <si>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</si>
  <si>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</si>
  <si>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</si>
  <si>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</si>
  <si>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</si>
  <si>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</si>
  <si>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</si>
  <si>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</si>
  <si>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</si>
  <si>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</si>
  <si>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</si>
  <si>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</si>
  <si>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</si>
  <si>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</si>
  <si>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</si>
  <si>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</si>
  <si>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</si>
  <si>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</si>
  <si>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</si>
  <si>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</si>
  <si>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</si>
  <si>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</si>
  <si>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</si>
  <si>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</si>
  <si>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</si>
  <si>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</si>
  <si>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</si>
  <si>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</si>
  <si>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</si>
  <si>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</si>
  <si>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</si>
  <si>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</si>
  <si>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</si>
  <si>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</si>
  <si>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</si>
  <si>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</si>
  <si>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</si>
  <si>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</si>
  <si>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</si>
  <si>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</si>
  <si>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</si>
  <si>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</si>
  <si>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</si>
  <si>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</si>
  <si>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</si>
  <si>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</si>
  <si>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</si>
  <si>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</si>
  <si>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</si>
  <si>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</si>
  <si>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</si>
  <si>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</si>
  <si>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</si>
  <si>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</si>
  <si>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</si>
  <si>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</si>
  <si>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</si>
  <si>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</si>
  <si>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</si>
  <si>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</si>
  <si>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</si>
  <si>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</si>
  <si>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</si>
  <si>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</si>
  <si>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</si>
  <si>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</si>
  <si>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</si>
  <si>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</si>
  <si>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</si>
  <si>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</si>
  <si>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</si>
  <si>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</si>
  <si>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</si>
  <si>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</si>
  <si>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</si>
  <si>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</si>
  <si>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</si>
  <si>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</si>
  <si>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</si>
  <si>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</si>
  <si>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</si>
  <si>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</si>
  <si>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</si>
  <si>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</si>
  <si>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</si>
  <si>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</si>
  <si>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</si>
  <si>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</si>
  <si>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</si>
  <si>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</si>
  <si>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</si>
  <si>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</si>
  <si>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</si>
  <si>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</si>
  <si>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</si>
  <si>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</si>
  <si>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</si>
  <si>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</si>
  <si>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</si>
  <si>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</si>
  <si>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</si>
  <si>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</si>
  <si>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</si>
  <si>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</si>
  <si>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</si>
  <si>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</si>
  <si>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</si>
  <si>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</si>
  <si>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</si>
  <si>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</si>
  <si>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</si>
  <si>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</si>
  <si>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</si>
  <si>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</si>
  <si>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</si>
  <si>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</si>
  <si>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</si>
  <si>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</si>
  <si>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</si>
  <si>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</si>
  <si>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</si>
  <si>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</si>
  <si>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</si>
  <si>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</si>
  <si>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</si>
  <si>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</si>
  <si>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</si>
  <si>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</si>
  <si>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</si>
  <si>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</si>
  <si>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</si>
  <si>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</si>
  <si>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</si>
  <si>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</si>
  <si>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</si>
  <si>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</si>
  <si>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</si>
  <si>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</si>
  <si>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</si>
  <si>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</si>
  <si>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</si>
  <si>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</si>
  <si>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</si>
  <si>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</si>
  <si>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</si>
  <si>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</si>
  <si>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</si>
  <si>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</si>
  <si>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</si>
  <si>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</si>
  <si>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</si>
  <si>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</si>
  <si>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</si>
  <si>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</si>
  <si>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</si>
  <si>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</si>
  <si>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</si>
  <si>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</si>
  <si>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</si>
  <si>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</si>
  <si>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</si>
  <si>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</si>
  <si>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</si>
  <si>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</si>
  <si>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</si>
  <si>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</si>
  <si>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</si>
  <si>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</si>
  <si>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</si>
  <si>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</si>
  <si>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</si>
  <si>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</si>
  <si>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</si>
  <si>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</si>
  <si>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</si>
  <si>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</si>
  <si>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</si>
  <si>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</si>
  <si>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</si>
  <si>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</si>
  <si>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</si>
  <si>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</si>
  <si>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</si>
  <si>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</si>
  <si>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</si>
  <si>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</si>
  <si>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</si>
  <si>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</si>
  <si>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</si>
  <si>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</si>
  <si>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</si>
  <si>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</si>
  <si>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</si>
  <si>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</si>
  <si>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</si>
  <si>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</si>
  <si>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</si>
  <si>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</si>
  <si>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</si>
  <si>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</si>
  <si>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</si>
  <si>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</si>
  <si>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</si>
  <si>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</si>
  <si>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</si>
  <si>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</si>
  <si>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</si>
  <si>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</si>
  <si>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</si>
  <si>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</si>
  <si>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</si>
  <si>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</si>
  <si>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</si>
  <si>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</si>
  <si>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</si>
  <si>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</si>
  <si>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</si>
  <si>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</si>
  <si>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</si>
  <si>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</si>
  <si>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</si>
  <si>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</si>
  <si>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</si>
  <si>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</si>
  <si>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</si>
  <si>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</si>
  <si>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</si>
  <si>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</si>
  <si>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</si>
  <si>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</si>
  <si>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</si>
  <si>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</si>
  <si>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</si>
  <si>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</si>
  <si>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</si>
  <si>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</si>
  <si>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</si>
  <si>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</si>
  <si>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</si>
  <si>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</si>
  <si>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</si>
  <si>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</si>
  <si>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</si>
  <si>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</si>
  <si>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</si>
  <si>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</si>
  <si>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</si>
  <si>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</si>
  <si>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</si>
  <si>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</si>
  <si>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</si>
  <si>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</si>
  <si>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</si>
  <si>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</si>
  <si>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</si>
  <si>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</si>
  <si>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</si>
  <si>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</si>
  <si>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</si>
  <si>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</si>
  <si>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</si>
  <si>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</si>
  <si>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</si>
  <si>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</si>
  <si>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</si>
  <si>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</si>
  <si>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</si>
  <si>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</si>
  <si>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</si>
  <si>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</si>
  <si>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</si>
  <si>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</si>
  <si>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</si>
  <si>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</si>
  <si>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</si>
  <si>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</si>
  <si>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</si>
  <si>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</si>
  <si>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</si>
  <si>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</si>
  <si>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</si>
  <si>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</si>
  <si>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</si>
  <si>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</si>
  <si>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</si>
  <si>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</si>
  <si>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</si>
  <si>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</si>
  <si>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</si>
  <si>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</si>
  <si>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</si>
  <si>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</si>
  <si>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</si>
  <si>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</si>
  <si>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</si>
  <si>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</si>
  <si>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</si>
  <si>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</si>
  <si>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</si>
  <si>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</si>
  <si>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</si>
  <si>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</si>
  <si>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</si>
  <si>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</si>
  <si>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</si>
  <si>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</si>
  <si>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</si>
  <si>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</si>
  <si>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</si>
  <si>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</si>
  <si>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</si>
  <si>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</si>
  <si>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</si>
  <si>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</si>
  <si>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</si>
  <si>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</si>
  <si>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</si>
  <si>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</si>
  <si>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</si>
  <si>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</si>
  <si>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</si>
  <si>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</si>
  <si>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</si>
  <si>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</si>
  <si>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</si>
  <si>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</si>
  <si>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</si>
  <si>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</si>
  <si>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</si>
  <si>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</si>
  <si>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</si>
  <si>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</si>
  <si>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</si>
  <si>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</si>
  <si>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</si>
  <si>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</si>
  <si>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</si>
  <si>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</si>
  <si>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</si>
  <si>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</si>
  <si>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</si>
  <si>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</si>
  <si>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</si>
  <si>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</si>
  <si>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</si>
  <si>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</si>
  <si>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</si>
  <si>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</si>
  <si>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</si>
  <si>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</si>
  <si>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</si>
  <si>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</si>
  <si>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</si>
  <si>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</si>
  <si>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</si>
  <si>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</si>
  <si>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</si>
  <si>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</si>
  <si>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</si>
  <si>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</si>
  <si>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</si>
  <si>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</si>
  <si>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</si>
  <si>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</si>
  <si>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</si>
  <si>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</si>
  <si>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</si>
  <si>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</si>
  <si>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</si>
  <si>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</si>
  <si>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</si>
  <si>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</si>
  <si>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</si>
  <si>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</si>
  <si>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</si>
  <si>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</si>
  <si>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</si>
  <si>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</si>
  <si>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</si>
  <si>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</si>
  <si>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</si>
  <si>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</si>
  <si>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</si>
  <si>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</si>
  <si>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</si>
  <si>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</si>
  <si>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</si>
  <si>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</si>
  <si>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</si>
  <si>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</si>
  <si>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</si>
  <si>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</si>
  <si>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</si>
  <si>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</si>
  <si>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</si>
  <si>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</si>
  <si>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</si>
  <si>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</si>
  <si>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</si>
  <si>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</si>
  <si>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</si>
  <si>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</si>
  <si>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</si>
  <si>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</si>
  <si>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</si>
  <si>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</si>
  <si>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</si>
  <si>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</si>
  <si>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</si>
  <si>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</si>
  <si>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</si>
  <si>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</si>
  <si>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</si>
  <si>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</si>
  <si>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</si>
  <si>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</si>
  <si>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</si>
  <si>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</si>
  <si>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</si>
  <si>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</si>
  <si>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</si>
  <si>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</si>
  <si>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</si>
  <si>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</si>
  <si>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</si>
  <si>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</si>
  <si>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</si>
  <si>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</si>
  <si>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</si>
  <si>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</si>
  <si>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</si>
  <si>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</si>
  <si>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</si>
  <si>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</si>
  <si>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</si>
  <si>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</si>
  <si>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</si>
  <si>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</si>
  <si>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</si>
  <si>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</si>
  <si>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</si>
  <si>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</si>
  <si>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</si>
  <si>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</si>
  <si>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</si>
  <si>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</si>
  <si>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</si>
  <si>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</si>
  <si>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</si>
  <si>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</si>
  <si>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</si>
  <si>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</si>
  <si>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</si>
  <si>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</si>
  <si>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</si>
  <si>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</si>
  <si>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</si>
  <si>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</si>
  <si>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</si>
  <si>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</si>
  <si>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</si>
  <si>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</si>
  <si>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</si>
  <si>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</si>
  <si>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</si>
  <si>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</si>
  <si>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</si>
  <si>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</si>
  <si>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</si>
  <si>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</si>
  <si>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</si>
  <si>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</si>
  <si>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</si>
  <si>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</si>
  <si>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</si>
  <si>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</si>
  <si>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</si>
  <si>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</si>
  <si>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</si>
  <si>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</si>
  <si>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</si>
  <si>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</si>
  <si>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</si>
  <si>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</si>
  <si>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</si>
  <si>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</si>
  <si>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</si>
  <si>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</si>
  <si>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</si>
  <si>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</si>
  <si>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</si>
  <si>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</si>
  <si>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</si>
  <si>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</si>
  <si>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</si>
  <si>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</si>
  <si>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</si>
  <si>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</si>
  <si>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</si>
  <si>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</si>
  <si>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</si>
  <si>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</si>
  <si>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</si>
  <si>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</si>
  <si>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</si>
  <si>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</si>
  <si>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</si>
  <si>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</si>
  <si>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</si>
  <si>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</si>
  <si>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</si>
  <si>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</si>
  <si>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</si>
  <si>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</si>
  <si>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</si>
  <si>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</si>
  <si>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</si>
  <si>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</si>
  <si>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</si>
  <si>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</si>
  <si>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</si>
  <si>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</si>
  <si>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</si>
  <si>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</si>
  <si>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</si>
  <si>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</si>
  <si>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</si>
  <si>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</si>
  <si>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</si>
  <si>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</si>
  <si>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</si>
  <si>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</si>
  <si>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</si>
  <si>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</si>
  <si>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</si>
  <si>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</si>
  <si>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</si>
  <si>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</si>
  <si>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</si>
  <si>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</si>
  <si>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</si>
  <si>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</si>
  <si>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</si>
  <si>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</si>
  <si>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</si>
  <si>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</si>
  <si>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</si>
  <si>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</si>
  <si>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</si>
  <si>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</si>
  <si>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</si>
  <si>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</si>
  <si>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</si>
  <si>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</si>
  <si>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</si>
  <si>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</si>
  <si>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</si>
  <si>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</si>
  <si>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</si>
  <si>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</si>
  <si>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</si>
  <si>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</si>
  <si>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</si>
  <si>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</si>
  <si>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</si>
  <si>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</si>
  <si>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</si>
  <si>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</si>
  <si>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</si>
  <si>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</si>
  <si>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</si>
  <si>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</si>
  <si>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</si>
  <si>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</si>
  <si>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</si>
  <si>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</si>
  <si>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</si>
  <si>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</si>
  <si>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</si>
  <si>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</si>
  <si>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</si>
  <si>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</si>
  <si>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</si>
  <si>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</si>
  <si>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</si>
  <si>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</si>
  <si>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</si>
  <si>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</si>
  <si>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</si>
  <si>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</si>
  <si>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</si>
  <si>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</si>
  <si>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</si>
  <si>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</si>
  <si>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</si>
  <si>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</si>
  <si>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</si>
  <si>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</si>
  <si>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</si>
  <si>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</si>
  <si>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</si>
  <si>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</si>
  <si>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</si>
  <si>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</si>
  <si>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</si>
  <si>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</si>
  <si>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</si>
  <si>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</si>
  <si>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</si>
  <si>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</si>
  <si>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</si>
  <si>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</si>
  <si>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</si>
  <si>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</si>
  <si>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</si>
  <si>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</si>
  <si>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</si>
  <si>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</si>
  <si>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</si>
  <si>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</si>
  <si>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</si>
  <si>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</si>
  <si>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</si>
  <si>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</si>
  <si>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</si>
  <si>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</si>
  <si>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</si>
  <si>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</si>
  <si>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</si>
  <si>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</si>
  <si>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</si>
  <si>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</si>
  <si>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</si>
  <si>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</si>
  <si>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</si>
  <si>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</si>
  <si>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</si>
  <si>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</si>
  <si>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</si>
  <si>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</si>
  <si>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</si>
  <si>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</si>
  <si>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</si>
  <si>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</si>
  <si>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</si>
  <si>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</si>
  <si>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</si>
  <si>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</si>
  <si>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</si>
  <si>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</si>
  <si>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</si>
  <si>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</si>
  <si>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</si>
  <si>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</si>
  <si>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</si>
  <si>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</si>
  <si>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</si>
  <si>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</si>
  <si>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</si>
  <si>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</si>
  <si>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</si>
  <si>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</si>
  <si>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</si>
  <si>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</si>
  <si>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</si>
  <si>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</si>
  <si>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</si>
  <si>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</si>
  <si>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</si>
  <si>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</si>
  <si>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</si>
  <si>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</si>
  <si>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</si>
  <si>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</si>
  <si>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</si>
  <si>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</si>
  <si>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</si>
  <si>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</si>
  <si>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</si>
  <si>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</si>
  <si>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</si>
  <si>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</si>
  <si>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</si>
  <si>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</si>
  <si>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</si>
  <si>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</si>
  <si>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</si>
  <si>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</si>
  <si>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</si>
  <si>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</si>
  <si>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</si>
  <si>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</si>
  <si>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</si>
  <si>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</si>
  <si>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</si>
  <si>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</si>
  <si>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</si>
  <si>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</si>
  <si>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</si>
  <si>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</si>
  <si>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</si>
  <si>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</si>
  <si>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</si>
  <si>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</si>
  <si>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</si>
  <si>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</si>
  <si>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</si>
  <si>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</si>
  <si>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</si>
  <si>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</si>
  <si>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</si>
  <si>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</si>
  <si>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</si>
  <si>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</si>
  <si>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</si>
  <si>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</si>
  <si>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</si>
  <si>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</si>
  <si>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</si>
  <si>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</si>
  <si>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</si>
  <si>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</si>
  <si>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</si>
  <si>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</si>
  <si>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</si>
  <si>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</si>
  <si>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</si>
  <si>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</si>
  <si>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</si>
  <si>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</si>
  <si>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</si>
  <si>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</si>
  <si>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</si>
  <si>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</si>
  <si>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</si>
  <si>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</si>
  <si>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</si>
  <si>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</si>
  <si>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</si>
  <si>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</si>
  <si>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</si>
  <si>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</si>
  <si>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</si>
  <si>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</si>
  <si>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</si>
  <si>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</si>
  <si>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</si>
  <si>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</si>
  <si>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</si>
  <si>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</si>
  <si>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</si>
  <si>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</si>
  <si>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</si>
  <si>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</si>
  <si>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</si>
  <si>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</si>
  <si>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</si>
  <si>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</si>
  <si>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</si>
  <si>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</si>
  <si>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</si>
  <si>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</si>
  <si>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</si>
  <si>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</si>
  <si>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</si>
  <si>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</si>
  <si>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</si>
  <si>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</si>
  <si>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</si>
  <si>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</si>
  <si>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</si>
  <si>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</si>
  <si>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</si>
  <si>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</si>
  <si>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</si>
  <si>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</si>
  <si>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</si>
  <si>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</si>
  <si>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</si>
  <si>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</si>
  <si>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</si>
  <si>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</si>
  <si>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</si>
  <si>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</si>
  <si>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</si>
  <si>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</si>
  <si>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</si>
  <si>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</si>
  <si>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</si>
  <si>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</si>
  <si>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</si>
  <si>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</si>
  <si>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</si>
  <si>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</si>
  <si>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</si>
  <si>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</si>
  <si>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</si>
  <si>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</si>
  <si>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</si>
  <si>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</si>
  <si>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</si>
  <si>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</si>
  <si>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</si>
  <si>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</si>
  <si>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</si>
  <si>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</si>
  <si>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</si>
  <si>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</si>
  <si>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</si>
  <si>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</si>
  <si>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</si>
  <si>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</si>
  <si>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</si>
  <si>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</si>
  <si>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</si>
  <si>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</si>
  <si>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</si>
  <si>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</si>
  <si>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</si>
  <si>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</si>
  <si>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</si>
  <si>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</si>
  <si>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</si>
  <si>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</si>
  <si>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</si>
  <si>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</si>
  <si>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</si>
  <si>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</si>
  <si>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</si>
  <si>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</si>
  <si>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</si>
  <si>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</si>
  <si>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</si>
  <si>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</si>
  <si>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</si>
  <si>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</si>
  <si>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</si>
  <si>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</si>
  <si>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</si>
  <si>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</si>
  <si>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</si>
  <si>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</si>
  <si>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</si>
  <si>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</si>
  <si>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</si>
  <si>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</si>
  <si>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</si>
  <si>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</si>
  <si>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</si>
  <si>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</si>
  <si>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</si>
  <si>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</si>
  <si>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</si>
  <si>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</si>
  <si>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</si>
  <si>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</si>
  <si>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</si>
  <si>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</si>
  <si>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</si>
  <si>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</si>
  <si>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</si>
  <si>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</si>
  <si>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</si>
  <si>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</si>
  <si>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</si>
  <si>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</si>
  <si>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</si>
  <si>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</si>
  <si>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</si>
  <si>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</si>
  <si>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</si>
  <si>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</si>
  <si>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</si>
  <si>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</si>
  <si>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</si>
  <si>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</si>
  <si>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</si>
  <si>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</si>
  <si>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</si>
  <si>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</si>
  <si>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</si>
  <si>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</si>
  <si>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</si>
  <si>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</si>
  <si>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</si>
  <si>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</si>
  <si>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</si>
  <si>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</si>
  <si>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</si>
  <si>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</si>
  <si>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</si>
  <si>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</si>
  <si>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</si>
  <si>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</si>
  <si>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</si>
  <si>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</si>
  <si>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</si>
  <si>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</si>
  <si>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</si>
  <si>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</si>
  <si>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</si>
  <si>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</si>
  <si>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</si>
  <si>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</si>
  <si>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</si>
  <si>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</si>
  <si>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</si>
  <si>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</si>
  <si>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</si>
  <si>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</si>
  <si>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</si>
  <si>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</si>
  <si>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</si>
  <si>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</si>
  <si>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</si>
  <si>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</si>
  <si>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</si>
  <si>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</si>
  <si>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</si>
  <si>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</si>
  <si>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</si>
  <si>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</si>
  <si>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</si>
  <si>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</si>
  <si>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</si>
  <si>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</si>
  <si>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</si>
  <si>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</si>
  <si>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</si>
  <si>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</si>
  <si>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</si>
  <si>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</si>
  <si>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</si>
  <si>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</si>
  <si>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</si>
  <si>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</si>
  <si>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</si>
  <si>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</si>
  <si>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</si>
  <si>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</si>
  <si>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</si>
  <si>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</si>
  <si>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</si>
  <si>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</si>
  <si>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</si>
  <si>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</si>
  <si>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</si>
  <si>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</si>
  <si>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</si>
  <si>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</si>
  <si>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</si>
  <si>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</si>
  <si>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</si>
  <si>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</si>
  <si>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</si>
  <si>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</si>
  <si>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</si>
  <si>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</si>
  <si>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</si>
  <si>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</si>
  <si>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</si>
  <si>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</si>
  <si>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</si>
  <si>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</si>
  <si>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</si>
  <si>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</si>
  <si>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</si>
  <si>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</si>
  <si>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</si>
  <si>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</si>
  <si>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</si>
  <si>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</si>
  <si>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</si>
  <si>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</si>
  <si>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</si>
  <si>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</si>
  <si>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</si>
  <si>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</si>
  <si>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</si>
  <si>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</si>
  <si>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</si>
  <si>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</si>
  <si>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</si>
  <si>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</si>
  <si>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</si>
  <si>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</si>
  <si>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</si>
  <si>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</si>
  <si>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</si>
  <si>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</si>
  <si>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</si>
  <si>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</si>
  <si>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</si>
  <si>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</si>
  <si>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</si>
  <si>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</si>
  <si>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</si>
  <si>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</si>
  <si>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</si>
  <si>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</si>
  <si>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</si>
  <si>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</si>
  <si>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</si>
  <si>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</si>
  <si>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</si>
  <si>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</si>
  <si>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</si>
  <si>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</si>
  <si>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</si>
  <si>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</si>
  <si>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</si>
  <si>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</si>
  <si>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</si>
  <si>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</si>
  <si>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</si>
  <si>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</si>
  <si>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</si>
  <si>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</si>
  <si>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</si>
  <si>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</si>
  <si>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</si>
  <si>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</si>
  <si>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</si>
  <si>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</si>
  <si>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</si>
  <si>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</si>
  <si>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</si>
  <si>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</si>
  <si>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</si>
  <si>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</si>
  <si>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</si>
  <si>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</si>
  <si>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</si>
  <si>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</si>
  <si>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</si>
  <si>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</si>
  <si>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</si>
  <si>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</si>
  <si>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</si>
  <si>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</si>
  <si>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</si>
  <si>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</si>
  <si>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</si>
  <si>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</si>
  <si>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</si>
  <si>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</si>
  <si>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</si>
  <si>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</si>
  <si>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</si>
  <si>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</si>
  <si>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</si>
  <si>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</si>
  <si>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</si>
  <si>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</si>
  <si>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</si>
  <si>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</si>
  <si>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</si>
  <si>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</si>
  <si>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</si>
  <si>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</si>
  <si>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</si>
  <si>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</si>
  <si>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</si>
  <si>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</si>
  <si>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</si>
  <si>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</si>
  <si>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</si>
  <si>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</si>
  <si>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</si>
  <si>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</si>
  <si>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</si>
  <si>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</si>
  <si>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</si>
  <si>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</si>
  <si>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</si>
  <si>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</si>
  <si>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</si>
  <si>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</si>
  <si>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</si>
  <si>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</si>
  <si>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</si>
  <si>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</si>
  <si>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</si>
  <si>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</si>
  <si>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</si>
  <si>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</si>
  <si>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</si>
  <si>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</si>
  <si>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</si>
  <si>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</si>
  <si>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</si>
  <si>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</si>
  <si>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</si>
  <si>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</si>
  <si>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</si>
  <si>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</si>
  <si>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</si>
  <si>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</si>
  <si>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</si>
  <si>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</si>
  <si>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</si>
  <si>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</si>
  <si>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</si>
  <si>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</si>
  <si>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</si>
  <si>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</si>
  <si>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</si>
  <si>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</si>
  <si>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</si>
  <si>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</si>
  <si>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</si>
  <si>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</si>
  <si>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</si>
  <si>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</si>
  <si>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</si>
  <si>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</si>
  <si>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</si>
  <si>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</si>
  <si>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</si>
  <si>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</si>
  <si>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</si>
  <si>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</si>
  <si>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</si>
  <si>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</si>
  <si>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</si>
  <si>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</si>
  <si>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</si>
  <si>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</si>
  <si>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</si>
  <si>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</si>
  <si>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</si>
  <si>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</si>
  <si>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</si>
  <si>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</si>
  <si>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</si>
  <si>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</si>
  <si>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</si>
  <si>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</si>
  <si>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</si>
  <si>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</si>
  <si>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</si>
  <si>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</si>
  <si>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</si>
  <si>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</si>
  <si>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</si>
  <si>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</si>
  <si>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</si>
  <si>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</si>
  <si>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</si>
  <si>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</si>
  <si>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</si>
  <si>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</si>
  <si>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</si>
  <si>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</si>
  <si>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</si>
  <si>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</si>
  <si>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</si>
  <si>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</si>
  <si>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</si>
  <si>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</si>
  <si>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</si>
  <si>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</si>
  <si>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</si>
  <si>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</si>
  <si>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</si>
  <si>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</si>
  <si>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</si>
  <si>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</si>
  <si>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</si>
  <si>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</si>
  <si>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</si>
  <si>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</si>
  <si>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</si>
  <si>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</si>
  <si>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</si>
  <si>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</si>
  <si>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</si>
  <si>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</si>
  <si>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</si>
  <si>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</si>
  <si>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</si>
  <si>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</si>
  <si>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</si>
  <si>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</si>
  <si>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</si>
  <si>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</si>
  <si>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</si>
  <si>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</si>
  <si>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</si>
  <si>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</si>
  <si>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</si>
  <si>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</si>
  <si>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</si>
  <si>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</si>
  <si>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</si>
  <si>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</si>
  <si>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</si>
  <si>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</si>
  <si>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</si>
  <si>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</si>
  <si>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</si>
  <si>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</si>
  <si>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</si>
  <si>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</si>
  <si>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</si>
  <si>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</si>
  <si>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</si>
  <si>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</si>
  <si>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</si>
  <si>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</si>
  <si>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</si>
  <si>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</si>
  <si>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</si>
  <si>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</si>
  <si>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</si>
  <si>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</si>
  <si>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</si>
  <si>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</si>
  <si>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</si>
  <si>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</si>
  <si>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</si>
  <si>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</si>
  <si>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</si>
  <si>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</si>
  <si>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</si>
  <si>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</si>
  <si>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</si>
  <si>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</si>
  <si>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</si>
  <si>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</si>
  <si>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</si>
  <si>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</si>
  <si>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</si>
  <si>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</si>
  <si>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</si>
  <si>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</si>
  <si>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</si>
  <si>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</si>
  <si>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</si>
  <si>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</si>
  <si>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</si>
  <si>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</si>
  <si>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</si>
  <si>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</si>
  <si>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</si>
  <si>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</si>
  <si>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</si>
  <si>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</si>
  <si>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</si>
  <si>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</si>
  <si>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</si>
  <si>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</si>
  <si>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</si>
  <si>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</si>
  <si>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</si>
  <si>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</si>
  <si>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</si>
  <si>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</si>
  <si>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</si>
  <si>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</si>
  <si>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</si>
  <si>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</si>
  <si>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</si>
  <si>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</si>
  <si>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</si>
  <si>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</si>
  <si>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</si>
  <si>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</si>
  <si>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</si>
  <si>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</si>
  <si>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</si>
  <si>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</si>
  <si>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</si>
  <si>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</si>
  <si>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</si>
  <si>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</si>
  <si>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</si>
  <si>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</si>
  <si>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</si>
  <si>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</si>
  <si>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</si>
  <si>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</si>
  <si>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</si>
  <si>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</si>
  <si>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</si>
  <si>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</si>
  <si>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</si>
  <si>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</si>
  <si>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</si>
  <si>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</si>
  <si>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</si>
  <si>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</si>
  <si>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</si>
  <si>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</si>
  <si>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</si>
  <si>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</si>
  <si>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</si>
  <si>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</si>
  <si>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</si>
  <si>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</si>
  <si>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</si>
  <si>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</si>
  <si>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</si>
  <si>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</si>
  <si>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</si>
  <si>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</si>
  <si>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</si>
  <si>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</si>
  <si>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</si>
  <si>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</si>
  <si>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</si>
  <si>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</si>
  <si>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</si>
  <si>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</si>
  <si>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</si>
  <si>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</si>
  <si>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</si>
  <si>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</si>
  <si>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</si>
  <si>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</si>
  <si>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</si>
  <si>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</si>
  <si>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</si>
  <si>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</si>
  <si>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</si>
  <si>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</si>
  <si>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</si>
  <si>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</si>
  <si>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</si>
  <si>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</si>
  <si>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</si>
  <si>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</si>
  <si>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</si>
  <si>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</si>
  <si>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</si>
  <si>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</si>
  <si>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</si>
  <si>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</si>
  <si>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</si>
  <si>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</si>
  <si>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</si>
  <si>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</si>
  <si>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</si>
  <si>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</si>
  <si>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</si>
  <si>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</si>
  <si>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</si>
  <si>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</si>
  <si>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</si>
  <si>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</si>
  <si>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</si>
  <si>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</si>
  <si>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</si>
  <si>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</si>
  <si>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</si>
  <si>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</si>
  <si>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</si>
  <si>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</si>
  <si>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</si>
  <si>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</si>
  <si>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</si>
  <si>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</si>
  <si>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</si>
  <si>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</si>
  <si>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</si>
  <si>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</si>
  <si>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</si>
  <si>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</si>
  <si>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</si>
  <si>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</si>
  <si>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</si>
  <si>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</si>
  <si>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</si>
  <si>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</si>
  <si>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</si>
  <si>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</si>
  <si>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</si>
  <si>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</si>
  <si>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</si>
  <si>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</si>
  <si>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</si>
  <si>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</si>
  <si>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</si>
  <si>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</si>
  <si>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</si>
  <si>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</si>
  <si>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</si>
  <si>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</si>
  <si>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</si>
  <si>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</si>
  <si>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</si>
  <si>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</si>
  <si>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</si>
  <si>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</si>
  <si>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</si>
  <si>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</si>
  <si>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</si>
  <si>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</si>
  <si>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</si>
  <si>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</si>
  <si>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</si>
  <si>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</si>
  <si>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</si>
  <si>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</si>
  <si>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</si>
  <si>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</si>
  <si>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</si>
  <si>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</si>
  <si>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</si>
  <si>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</si>
  <si>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</si>
  <si>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</si>
  <si>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</si>
  <si>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</si>
  <si>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</si>
  <si>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</si>
  <si>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</si>
  <si>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</si>
  <si>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</si>
  <si>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</si>
  <si>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</si>
  <si>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</si>
  <si>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</si>
  <si>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</si>
  <si>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</si>
  <si>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</si>
  <si>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</si>
  <si>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</si>
  <si>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</si>
  <si>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</si>
  <si>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</si>
  <si>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</si>
  <si>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</si>
  <si>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</si>
  <si>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</si>
  <si>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</si>
  <si>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</si>
  <si>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</si>
  <si>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</si>
  <si>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</si>
  <si>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</si>
  <si>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</si>
  <si>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</si>
  <si>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</si>
  <si>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</si>
  <si>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</si>
  <si>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</si>
  <si>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</si>
  <si>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</si>
  <si>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</si>
  <si>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</si>
  <si>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</si>
  <si>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</si>
  <si>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</si>
  <si>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</si>
  <si>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</si>
  <si>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</si>
  <si>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</si>
  <si>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</si>
  <si>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</si>
  <si>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</si>
  <si>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</si>
  <si>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</si>
  <si>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</si>
  <si>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</si>
  <si>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</si>
  <si>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</si>
  <si>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</si>
  <si>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</si>
  <si>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</si>
  <si>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</si>
  <si>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</si>
  <si>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</si>
  <si>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</si>
  <si>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</si>
  <si>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</si>
  <si>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</si>
  <si>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</si>
  <si>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</si>
  <si>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</si>
  <si>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</si>
  <si>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</si>
  <si>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</si>
  <si>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</si>
  <si>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</si>
  <si>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</si>
  <si>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</si>
  <si>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</si>
  <si>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</si>
  <si>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</si>
  <si>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</si>
  <si>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</si>
  <si>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</si>
  <si>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</si>
  <si>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</si>
  <si>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</si>
  <si>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</si>
  <si>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</si>
  <si>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</si>
  <si>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</si>
  <si>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</si>
  <si>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</si>
  <si>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</si>
  <si>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</si>
  <si>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</si>
  <si>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</si>
  <si>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</si>
  <si>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</si>
  <si>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</si>
  <si>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</si>
  <si>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</si>
  <si>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</si>
  <si>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</si>
  <si>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</si>
  <si>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</si>
  <si>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</si>
  <si>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</si>
  <si>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</si>
  <si>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</si>
  <si>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</si>
  <si>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</si>
  <si>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</si>
  <si>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</si>
  <si>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</si>
  <si>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</si>
  <si>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</si>
  <si>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</si>
  <si>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</si>
  <si>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</si>
  <si>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</si>
  <si>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</si>
  <si>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</si>
  <si>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</si>
  <si>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</si>
  <si>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</si>
  <si>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</si>
  <si>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</si>
  <si>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</si>
  <si>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</si>
  <si>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</si>
  <si>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</si>
  <si>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</si>
  <si>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</si>
  <si>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</si>
  <si>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</si>
  <si>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</si>
  <si>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</si>
  <si>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</si>
  <si>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</si>
  <si>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</si>
  <si>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</si>
  <si>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</si>
  <si>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</si>
  <si>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</si>
  <si>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</si>
  <si>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</si>
  <si>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</si>
  <si>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</si>
  <si>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</si>
  <si>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</si>
  <si>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</si>
  <si>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</si>
  <si>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</si>
  <si>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</si>
  <si>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</si>
  <si>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</si>
  <si>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</si>
  <si>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</si>
  <si>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</si>
  <si>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</si>
  <si>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</si>
  <si>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</si>
  <si>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</si>
  <si>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</si>
  <si>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</si>
  <si>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</si>
  <si>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</si>
  <si>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</si>
  <si>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</si>
  <si>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</si>
  <si>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</si>
  <si>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</si>
  <si>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</si>
  <si>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</si>
  <si>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</si>
  <si>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</si>
  <si>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</si>
  <si>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</si>
  <si>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</si>
  <si>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</si>
  <si>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</si>
  <si>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</si>
  <si>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</si>
  <si>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</si>
  <si>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</si>
  <si>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</si>
  <si>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</si>
  <si>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</si>
  <si>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</si>
  <si>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</si>
  <si>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</si>
  <si>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</si>
  <si>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</si>
  <si>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</si>
  <si>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</si>
  <si>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</si>
  <si>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</si>
  <si>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</si>
  <si>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</si>
  <si>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</si>
  <si>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</si>
  <si>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</si>
  <si>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</si>
  <si>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</si>
  <si>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</si>
  <si>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</si>
  <si>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</si>
  <si>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</si>
  <si>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</si>
  <si>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</si>
  <si>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</si>
  <si>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</si>
  <si>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</si>
  <si>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</si>
  <si>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</si>
  <si>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</si>
  <si>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</si>
  <si>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</si>
  <si>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</si>
  <si>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</si>
  <si>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</si>
  <si>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</si>
  <si>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</si>
  <si>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</si>
  <si>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</si>
  <si>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</si>
  <si>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</si>
  <si>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</si>
  <si>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</si>
  <si>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</si>
  <si>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</si>
  <si>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</si>
  <si>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</si>
  <si>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</si>
  <si>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</si>
  <si>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</si>
  <si>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</si>
  <si>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</si>
  <si>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</si>
  <si>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</si>
  <si>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</si>
  <si>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</si>
  <si>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</si>
  <si>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</si>
  <si>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</si>
  <si>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</si>
  <si>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</si>
  <si>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</si>
  <si>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</si>
  <si>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</si>
  <si>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</si>
  <si>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</si>
  <si>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</si>
  <si>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</si>
  <si>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</si>
  <si>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</si>
  <si>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</si>
  <si>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</si>
  <si>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</si>
  <si>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</si>
  <si>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</si>
  <si>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</si>
  <si>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</si>
  <si>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</si>
  <si>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</si>
  <si>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</si>
  <si>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</si>
  <si>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</si>
  <si>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</si>
  <si>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</si>
  <si>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</si>
  <si>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</si>
  <si>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</si>
  <si>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</si>
  <si>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</si>
  <si>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</si>
  <si>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</si>
  <si>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</si>
  <si>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</si>
  <si>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</si>
  <si>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</si>
  <si>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</si>
  <si>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</si>
  <si>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</si>
  <si>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</si>
  <si>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</si>
  <si>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</si>
  <si>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</si>
  <si>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</si>
  <si>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</si>
  <si>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</si>
  <si>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</si>
  <si>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</si>
  <si>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</si>
  <si>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</si>
  <si>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</si>
  <si>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</si>
  <si>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</si>
  <si>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</si>
  <si>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</si>
  <si>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</si>
  <si>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</si>
  <si>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</si>
  <si>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</si>
  <si>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</si>
  <si>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</si>
  <si>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</si>
  <si>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</si>
  <si>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</si>
  <si>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</si>
  <si>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</si>
  <si>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</si>
  <si>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</si>
  <si>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</si>
  <si>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</si>
  <si>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</si>
  <si>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</si>
  <si>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</si>
  <si>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</si>
  <si>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</si>
  <si>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</si>
  <si>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</si>
  <si>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</si>
  <si>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</si>
  <si>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</si>
  <si>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</si>
  <si>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</si>
  <si>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</si>
  <si>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</si>
  <si>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</si>
  <si>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</si>
  <si>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</si>
  <si>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</si>
  <si>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</si>
  <si>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</si>
  <si>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</si>
  <si>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</si>
  <si>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</si>
  <si>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</si>
  <si>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</si>
  <si>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</si>
  <si>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</si>
  <si>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</si>
  <si>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</si>
  <si>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</si>
  <si>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</si>
  <si>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</si>
  <si>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</si>
  <si>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</si>
  <si>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</si>
  <si>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</si>
  <si>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</si>
  <si>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</si>
  <si>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</si>
  <si>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</si>
  <si>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</si>
  <si>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</si>
  <si>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</si>
  <si>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</si>
  <si>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</si>
  <si>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</si>
  <si>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</si>
  <si>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</si>
  <si>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</si>
  <si>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</si>
  <si>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</si>
  <si>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</si>
  <si>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</si>
  <si>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</si>
  <si>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</si>
  <si>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</si>
  <si>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</si>
  <si>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</si>
  <si>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</si>
  <si>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</si>
  <si>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</si>
  <si>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</si>
  <si>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</si>
  <si>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</si>
  <si>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</si>
  <si>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</si>
  <si>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</si>
  <si>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</si>
  <si>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</si>
  <si>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</si>
  <si>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</si>
  <si>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</si>
  <si>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</si>
  <si>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</si>
  <si>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</si>
  <si>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</si>
  <si>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</si>
  <si>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</si>
  <si>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</si>
  <si>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</si>
  <si>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</si>
  <si>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</si>
  <si>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</si>
  <si>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</si>
  <si>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</si>
  <si>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</si>
  <si>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</si>
  <si>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</si>
  <si>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</si>
  <si>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</si>
  <si>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</si>
  <si>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</si>
  <si>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</si>
  <si>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</si>
  <si>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</si>
  <si>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</si>
  <si>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</si>
  <si>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</si>
  <si>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</si>
  <si>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</si>
  <si>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</si>
  <si>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</si>
  <si>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</si>
  <si>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</si>
  <si>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</si>
  <si>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</si>
  <si>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</si>
  <si>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</si>
  <si>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</si>
  <si>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</si>
  <si>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</si>
  <si>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</si>
  <si>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</si>
  <si>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</si>
  <si>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</si>
  <si>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</si>
  <si>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</si>
  <si>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</si>
  <si>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</si>
  <si>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</si>
  <si>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</si>
  <si>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</si>
  <si>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</si>
  <si>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</si>
  <si>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</si>
  <si>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</si>
  <si>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</si>
  <si>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</si>
  <si>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</si>
  <si>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</si>
  <si>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</si>
  <si>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</si>
  <si>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</si>
  <si>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</si>
  <si>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</si>
  <si>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</si>
  <si>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</si>
  <si>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</si>
  <si>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</si>
  <si>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</si>
  <si>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</si>
  <si>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</si>
  <si>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</si>
  <si>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</si>
  <si>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</si>
  <si>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</si>
  <si>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</si>
  <si>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</si>
  <si>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</si>
  <si>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</si>
  <si>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</si>
  <si>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</si>
  <si>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</si>
  <si>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</si>
  <si>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</si>
  <si>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</si>
  <si>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</si>
  <si>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</si>
  <si>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</si>
  <si>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</si>
  <si>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</si>
  <si>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</si>
  <si>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</si>
  <si>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</si>
  <si>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</si>
  <si>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</si>
  <si>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</si>
  <si>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</si>
  <si>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</si>
  <si>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</si>
  <si>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</si>
  <si>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</si>
  <si>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</si>
  <si>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</si>
  <si>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</si>
  <si>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</si>
  <si>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</si>
  <si>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</si>
  <si>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</si>
  <si>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</si>
  <si>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</si>
  <si>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</si>
  <si>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</si>
  <si>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</si>
  <si>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</si>
  <si>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</si>
  <si>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</si>
  <si>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</si>
  <si>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</si>
  <si>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</si>
  <si>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</si>
  <si>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</si>
  <si>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</si>
  <si>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</si>
  <si>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</si>
  <si>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</si>
  <si>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</si>
  <si>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</si>
  <si>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</si>
  <si>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</si>
  <si>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</si>
  <si>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</si>
  <si>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</si>
  <si>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</si>
  <si>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</si>
  <si>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</si>
  <si>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</si>
  <si>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</si>
  <si>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</si>
  <si>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</si>
  <si>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</si>
  <si>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</si>
  <si>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</si>
  <si>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</si>
  <si>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</si>
  <si>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</si>
  <si>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</si>
  <si>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</si>
  <si>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</si>
  <si>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</si>
  <si>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</si>
  <si>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</si>
  <si>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</si>
  <si>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</si>
  <si>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</si>
  <si>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</si>
  <si>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</si>
  <si>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</si>
  <si>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</si>
  <si>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</si>
  <si>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</si>
  <si>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</si>
  <si>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</si>
  <si>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</si>
  <si>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</si>
  <si>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</si>
  <si>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</si>
  <si>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</si>
  <si>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</si>
  <si>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</si>
  <si>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</si>
  <si>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</si>
  <si>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</si>
  <si>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</si>
  <si>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</si>
  <si>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</si>
  <si>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</si>
  <si>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</si>
  <si>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</si>
  <si>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</si>
  <si>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</si>
  <si>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</si>
  <si>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</si>
  <si>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</si>
  <si>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</si>
  <si>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</si>
  <si>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</si>
  <si>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</si>
  <si>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</si>
  <si>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</si>
  <si>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</si>
  <si>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</si>
  <si>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</si>
  <si>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</si>
  <si>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</si>
  <si>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</si>
  <si>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</si>
  <si>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</si>
  <si>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</si>
  <si>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</si>
  <si>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</si>
  <si>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</si>
  <si>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</si>
  <si>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</si>
  <si>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</si>
  <si>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</si>
  <si>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</si>
  <si>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</si>
  <si>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</si>
  <si>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</si>
  <si>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</si>
  <si>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</si>
  <si>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</si>
  <si>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</si>
  <si>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</si>
  <si>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</si>
  <si>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</si>
  <si>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</si>
  <si>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</si>
  <si>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</si>
  <si>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</si>
  <si>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</si>
  <si>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</si>
  <si>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</si>
  <si>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</si>
  <si>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</si>
  <si>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</si>
  <si>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</si>
  <si>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</si>
  <si>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</si>
  <si>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</si>
  <si>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</si>
  <si>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</si>
  <si>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</si>
  <si>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</si>
  <si>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</si>
  <si>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</si>
  <si>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</si>
  <si>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</si>
  <si>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</si>
  <si>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</si>
  <si>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</si>
  <si>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</si>
  <si>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</si>
  <si>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</si>
  <si>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</si>
  <si>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</si>
  <si>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</si>
  <si>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</si>
  <si>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</si>
  <si>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</si>
  <si>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</si>
  <si>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</si>
  <si>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</si>
  <si>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</si>
  <si>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</si>
  <si>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</si>
  <si>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</si>
  <si>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</si>
  <si>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</si>
  <si>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</si>
  <si>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</si>
  <si>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</si>
  <si>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</si>
  <si>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</si>
  <si>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</si>
  <si>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</si>
  <si>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</si>
  <si>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</si>
  <si>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</si>
  <si>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</si>
  <si>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</si>
  <si>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</si>
  <si>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</si>
  <si>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</si>
  <si>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</si>
  <si>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</si>
  <si>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</si>
  <si>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</si>
  <si>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</si>
  <si>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</si>
  <si>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</si>
  <si>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</si>
  <si>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</si>
  <si>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</si>
  <si>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</si>
  <si>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</si>
  <si>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</si>
  <si>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</si>
  <si>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</si>
  <si>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</si>
  <si>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</si>
  <si>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</si>
  <si>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</si>
  <si>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</si>
  <si>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</si>
  <si>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</si>
  <si>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</si>
  <si>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</si>
  <si>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</si>
  <si>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</si>
  <si>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</si>
  <si>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</si>
  <si>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</si>
  <si>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</si>
  <si>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</si>
  <si>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</si>
  <si>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</si>
  <si>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</si>
  <si>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</si>
  <si>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</si>
  <si>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</si>
  <si>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</si>
  <si>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</si>
  <si>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</si>
  <si>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</si>
  <si>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</si>
  <si>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</si>
  <si>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</si>
  <si>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</si>
  <si>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</si>
  <si>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</si>
  <si>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</si>
  <si>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</si>
  <si>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</si>
  <si>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</si>
  <si>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</si>
  <si>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</si>
  <si>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</si>
  <si>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</si>
  <si>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</si>
  <si>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</si>
  <si>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</si>
  <si>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</si>
  <si>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</si>
  <si>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</si>
  <si>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</si>
  <si>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</si>
  <si>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</si>
  <si>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</si>
  <si>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</si>
  <si>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</si>
  <si>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</si>
  <si>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</si>
  <si>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</si>
  <si>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</si>
  <si>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</si>
  <si>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</si>
  <si>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</si>
  <si>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</si>
  <si>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</si>
  <si>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</si>
  <si>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</si>
  <si>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</si>
  <si>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</si>
  <si>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</si>
  <si>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</si>
  <si>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</si>
  <si>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</si>
  <si>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</si>
  <si>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</si>
  <si>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</si>
  <si>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</si>
  <si>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</si>
  <si>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</si>
  <si>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</si>
  <si>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</si>
  <si>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</si>
  <si>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</si>
  <si>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</si>
  <si>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</si>
  <si>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</si>
  <si>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</si>
  <si>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</si>
  <si>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</si>
  <si>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</si>
  <si>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</si>
  <si>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</si>
  <si>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</si>
  <si>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</si>
  <si>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</si>
  <si>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</si>
  <si>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</si>
  <si>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</si>
  <si>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</si>
  <si>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</si>
  <si>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</si>
  <si>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</si>
  <si>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</si>
  <si>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</si>
  <si>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</si>
  <si>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</si>
  <si>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</si>
  <si>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</si>
  <si>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</si>
  <si>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</si>
  <si>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</si>
  <si>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</si>
  <si>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</si>
  <si>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</si>
  <si>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</si>
  <si>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</si>
  <si>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</si>
  <si>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</si>
  <si>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</si>
  <si>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</si>
  <si>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</si>
  <si>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</si>
  <si>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</si>
  <si>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</si>
  <si>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</si>
  <si>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</si>
  <si>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</si>
  <si>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</si>
  <si>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</si>
  <si>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</si>
  <si>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</si>
  <si>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</si>
  <si>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</si>
  <si>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</si>
  <si>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</si>
  <si>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</si>
  <si>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</si>
  <si>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</si>
  <si>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</si>
  <si>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</si>
  <si>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</si>
  <si>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</si>
  <si>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</si>
  <si>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</si>
  <si>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</si>
  <si>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</si>
  <si>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</si>
  <si>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</si>
  <si>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</si>
  <si>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</si>
  <si>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</si>
  <si>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</si>
  <si>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</si>
  <si>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</si>
  <si>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</si>
  <si>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</si>
  <si>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</si>
  <si>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</si>
  <si>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</si>
  <si>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</si>
  <si>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</si>
  <si>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</si>
  <si>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</si>
  <si>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</si>
  <si>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</si>
  <si>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</si>
  <si>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</si>
  <si>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</si>
  <si>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</si>
  <si>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</si>
  <si>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</si>
  <si>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</si>
  <si>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</si>
  <si>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</si>
  <si>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</si>
  <si>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</si>
  <si>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</si>
  <si>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</si>
  <si>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</si>
  <si>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</si>
  <si>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</si>
  <si>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</si>
  <si>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</si>
  <si>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</si>
  <si>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</si>
  <si>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</si>
  <si>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</si>
  <si>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</si>
  <si>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</si>
  <si>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</si>
  <si>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</si>
  <si>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</si>
  <si>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</si>
  <si>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</si>
  <si>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</si>
  <si>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</si>
  <si>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</si>
  <si>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</si>
  <si>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</si>
  <si>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</si>
  <si>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</si>
  <si>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</si>
  <si>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</si>
  <si>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</si>
  <si>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</si>
  <si>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</si>
  <si>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</si>
  <si>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</si>
  <si>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</si>
  <si>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</si>
  <si>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</si>
  <si>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</si>
  <si>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</si>
  <si>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</si>
  <si>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</si>
  <si>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</si>
  <si>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</si>
  <si>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</si>
  <si>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</si>
  <si>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</si>
  <si>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</si>
  <si>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</si>
  <si>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</si>
  <si>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</si>
  <si>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</si>
  <si>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</si>
  <si>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</si>
  <si>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</si>
  <si>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</si>
  <si>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</si>
  <si>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</si>
  <si>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</si>
  <si>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</si>
  <si>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</si>
  <si>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</si>
  <si>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</si>
  <si>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</si>
  <si>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</si>
  <si>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</si>
  <si>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</si>
  <si>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</si>
  <si>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</si>
  <si>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</si>
  <si>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</si>
  <si>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</si>
  <si>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</si>
  <si>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</si>
  <si>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</si>
  <si>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</si>
  <si>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</si>
  <si>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</si>
  <si>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</si>
  <si>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</si>
  <si>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</si>
  <si>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</si>
  <si>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</si>
  <si>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</si>
  <si>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</si>
  <si>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</si>
  <si>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</si>
  <si>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</si>
  <si>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</si>
  <si>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</si>
  <si>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</si>
  <si>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</si>
  <si>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</si>
  <si>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</si>
  <si>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</si>
  <si>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</si>
  <si>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</si>
  <si>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</si>
  <si>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</si>
  <si>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</si>
  <si>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</si>
  <si>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</si>
  <si>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</si>
  <si>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</si>
  <si>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</si>
  <si>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</si>
  <si>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</si>
  <si>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</si>
  <si>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</si>
  <si>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</si>
  <si>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</si>
  <si>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</si>
  <si>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</si>
  <si>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</si>
  <si>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</si>
  <si>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</si>
  <si>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</si>
  <si>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</si>
  <si>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</si>
  <si>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</si>
  <si>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</si>
  <si>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</si>
  <si>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</si>
  <si>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</si>
  <si>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</si>
  <si>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</si>
  <si>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</si>
  <si>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</si>
  <si>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</si>
  <si>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</si>
  <si>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</si>
  <si>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</si>
  <si>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</si>
  <si>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</si>
  <si>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</si>
  <si>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</si>
  <si>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</si>
  <si>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</si>
  <si>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</si>
  <si>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</si>
  <si>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</si>
  <si>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</si>
  <si>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</si>
  <si>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</si>
  <si>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</si>
  <si>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</si>
  <si>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</si>
  <si>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</si>
  <si>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</si>
  <si>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</si>
  <si>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</si>
  <si>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</si>
  <si>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</si>
  <si>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</si>
  <si>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</si>
  <si>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</si>
  <si>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</si>
  <si>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</si>
  <si>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</si>
  <si>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</si>
  <si>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</si>
  <si>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</si>
  <si>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</si>
  <si>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</si>
  <si>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</si>
  <si>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</si>
  <si>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</si>
  <si>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</si>
  <si>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</si>
  <si>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</si>
  <si>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</si>
  <si>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</si>
  <si>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</si>
  <si>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</si>
  <si>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</si>
  <si>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</si>
  <si>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</si>
  <si>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</si>
  <si>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</si>
  <si>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</si>
  <si>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</si>
  <si>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</si>
  <si>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</si>
  <si>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</si>
  <si>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</si>
  <si>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</si>
  <si>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</si>
  <si>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</si>
  <si>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</si>
  <si>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</si>
  <si>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</si>
  <si>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</si>
  <si>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</si>
  <si>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</si>
  <si>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</si>
  <si>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</si>
  <si>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</si>
  <si>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</si>
  <si>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</si>
  <si>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</si>
  <si>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</si>
  <si>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</si>
  <si>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</si>
  <si>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</si>
  <si>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</si>
  <si>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</si>
  <si>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</si>
  <si>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</si>
  <si>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</si>
  <si>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</si>
  <si>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</si>
  <si>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</si>
  <si>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</si>
  <si>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</si>
  <si>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</si>
  <si>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</si>
  <si>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</si>
  <si>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</si>
  <si>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</si>
  <si>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</si>
  <si>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</si>
  <si>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</si>
  <si>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</si>
  <si>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</si>
  <si>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</si>
  <si>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</si>
  <si>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</si>
  <si>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</si>
  <si>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</si>
  <si>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</si>
  <si>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</si>
  <si>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</si>
  <si>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</si>
  <si>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</si>
  <si>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</si>
  <si>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</si>
  <si>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</si>
  <si>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</si>
  <si>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</si>
  <si>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</si>
  <si>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</si>
  <si>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</si>
  <si>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</si>
  <si>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</si>
  <si>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</si>
  <si>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</si>
  <si>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</si>
  <si>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</si>
  <si>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</si>
  <si>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</si>
  <si>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</si>
  <si>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</si>
  <si>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</si>
  <si>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</si>
  <si>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</si>
  <si>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</si>
  <si>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</si>
  <si>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</si>
  <si>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</si>
  <si>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</si>
  <si>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</si>
  <si>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</si>
  <si>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</si>
  <si>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</si>
  <si>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</si>
  <si>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</si>
  <si>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</si>
  <si>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</si>
  <si>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</si>
  <si>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</si>
  <si>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</si>
  <si>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</si>
  <si>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</si>
  <si>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</si>
  <si>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</si>
  <si>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</si>
  <si>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</si>
  <si>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</si>
  <si>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</si>
  <si>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</si>
  <si>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</si>
  <si>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</si>
  <si>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</si>
  <si>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</si>
  <si>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</si>
  <si>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</si>
  <si>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</si>
  <si>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</si>
  <si>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</si>
  <si>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</si>
  <si>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</si>
  <si>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</si>
  <si>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</si>
  <si>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</si>
  <si>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</si>
  <si>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</si>
  <si>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</si>
  <si>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</si>
  <si>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</si>
  <si>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</si>
  <si>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</si>
  <si>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</si>
  <si>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</si>
  <si>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</si>
  <si>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</si>
  <si>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</si>
  <si>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</si>
  <si>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</si>
  <si>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</si>
  <si>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</si>
  <si>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</si>
  <si>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</si>
  <si>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</si>
  <si>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</si>
  <si>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</si>
  <si>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</si>
  <si>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</si>
  <si>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</si>
  <si>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</si>
  <si>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</si>
  <si>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</si>
  <si>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</si>
  <si>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</si>
  <si>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</si>
  <si>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</si>
  <si>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</si>
  <si>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</si>
  <si>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</si>
  <si>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</si>
  <si>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</si>
  <si>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</si>
  <si>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</si>
  <si>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</si>
  <si>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</si>
  <si>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</si>
  <si>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</si>
  <si>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</si>
  <si>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</si>
  <si>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</si>
  <si>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</si>
  <si>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</si>
  <si>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</si>
  <si>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</si>
  <si>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</si>
  <si>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</si>
  <si>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</si>
  <si>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</si>
  <si>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</si>
  <si>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</si>
  <si>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</si>
  <si>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</si>
  <si>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</si>
  <si>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</si>
  <si>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</si>
  <si>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</si>
  <si>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</si>
  <si>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</si>
  <si>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</si>
  <si>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</si>
  <si>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</si>
  <si>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</si>
  <si>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</si>
  <si>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</si>
  <si>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</si>
  <si>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</si>
  <si>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</si>
  <si>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</si>
  <si>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</si>
  <si>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</si>
  <si>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</si>
  <si>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</si>
  <si>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</si>
  <si>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</si>
  <si>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</si>
  <si>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</si>
  <si>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</si>
  <si>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</si>
  <si>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</si>
  <si>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</si>
  <si>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</si>
  <si>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</si>
  <si>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</si>
  <si>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</si>
  <si>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</si>
  <si>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</si>
  <si>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</si>
  <si>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</si>
  <si>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</si>
  <si>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</si>
  <si>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</si>
  <si>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</si>
  <si>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</si>
  <si>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</si>
  <si>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</si>
  <si>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</si>
  <si>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</si>
  <si>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</si>
  <si>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</si>
  <si>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</si>
  <si>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</si>
  <si>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</si>
  <si>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</si>
  <si>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</si>
  <si>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</si>
  <si>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</si>
  <si>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</si>
  <si>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</si>
  <si>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</si>
  <si>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</si>
  <si>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</si>
  <si>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</si>
  <si>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</si>
  <si>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</si>
  <si>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</si>
  <si>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</si>
  <si>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</si>
  <si>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</si>
  <si>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</si>
  <si>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</si>
  <si>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</si>
  <si>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</si>
  <si>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</si>
  <si>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</si>
  <si>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</si>
  <si>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</si>
  <si>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</si>
  <si>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</si>
  <si>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</si>
  <si>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</si>
  <si>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</si>
  <si>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</si>
  <si>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</si>
  <si>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</si>
  <si>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</si>
  <si>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</si>
  <si>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</si>
  <si>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</si>
  <si>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</si>
  <si>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</si>
  <si>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</si>
  <si>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</si>
  <si>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</si>
  <si>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</si>
  <si>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</si>
  <si>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</si>
  <si>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</si>
  <si>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</si>
  <si>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</si>
  <si>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</si>
  <si>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</si>
  <si>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</si>
  <si>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</si>
  <si>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</si>
  <si>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</si>
  <si>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</si>
  <si>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</si>
  <si>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</si>
  <si>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</si>
  <si>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</si>
  <si>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</si>
  <si>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</si>
  <si>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</si>
  <si>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</si>
  <si>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</si>
  <si>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</si>
  <si>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</si>
  <si>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</si>
  <si>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</si>
  <si>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</si>
  <si>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</si>
  <si>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</si>
  <si>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</si>
  <si>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</si>
  <si>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</si>
  <si>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</si>
  <si>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</si>
  <si>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</si>
  <si>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</si>
  <si>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</si>
  <si>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</si>
  <si>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</si>
  <si>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</si>
  <si>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</si>
  <si>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</si>
  <si>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</si>
  <si>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</si>
  <si>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</si>
  <si>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</si>
  <si>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</si>
  <si>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</si>
  <si>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</si>
  <si>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</si>
  <si>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</si>
  <si>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</si>
  <si>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</si>
  <si>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</si>
  <si>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</si>
  <si>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</si>
  <si>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</si>
  <si>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</si>
  <si>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</si>
  <si>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</si>
  <si>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</si>
  <si>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</si>
  <si>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</si>
  <si>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</si>
  <si>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</si>
  <si>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</si>
  <si>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</si>
  <si>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</si>
  <si>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</si>
  <si>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</si>
  <si>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</si>
  <si>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</si>
  <si>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</si>
  <si>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</si>
  <si>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</si>
  <si>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</si>
  <si>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</si>
  <si>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</si>
  <si>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</si>
  <si>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</si>
  <si>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</si>
  <si>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</si>
  <si>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</si>
  <si>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</si>
  <si>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</si>
  <si>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</si>
  <si>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</si>
  <si>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</si>
  <si>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</si>
  <si>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</si>
  <si>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</si>
  <si>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</si>
  <si>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</si>
  <si>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</si>
  <si>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</si>
  <si>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</si>
  <si>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</si>
  <si>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</si>
  <si>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</si>
  <si>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</si>
  <si>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</si>
  <si>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</si>
  <si>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</si>
  <si>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</si>
  <si>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</si>
  <si>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</si>
  <si>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</si>
  <si>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</si>
  <si>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</si>
  <si>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</si>
  <si>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</si>
  <si>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</si>
  <si>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</si>
  <si>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</si>
  <si>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</si>
  <si>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</si>
  <si>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</si>
  <si>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</si>
  <si>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</si>
  <si>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</si>
  <si>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</si>
  <si>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</si>
  <si>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</si>
  <si>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</si>
  <si>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</si>
  <si>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</si>
  <si>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</si>
  <si>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</si>
  <si>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</si>
  <si>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</si>
  <si>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</si>
  <si>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</si>
  <si>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</si>
  <si>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</si>
  <si>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</si>
  <si>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</si>
  <si>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</si>
  <si>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</si>
  <si>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</si>
  <si>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</si>
  <si>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</si>
  <si>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</si>
  <si>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</si>
  <si>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</si>
  <si>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</si>
  <si>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</si>
  <si>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</si>
  <si>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</si>
  <si>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</si>
  <si>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</si>
  <si>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</si>
  <si>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</si>
  <si>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</si>
  <si>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</si>
  <si>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</si>
  <si>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</si>
  <si>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</si>
  <si>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</si>
  <si>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</si>
  <si>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</si>
  <si>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</si>
  <si>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</si>
  <si>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</si>
  <si>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</si>
  <si>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</si>
  <si>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</si>
  <si>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</si>
  <si>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</si>
  <si>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</si>
  <si>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</si>
  <si>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</si>
  <si>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</si>
  <si>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</si>
  <si>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</si>
  <si>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</si>
  <si>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</si>
  <si>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</si>
  <si>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</si>
  <si>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</si>
  <si>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</si>
  <si>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</si>
  <si>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</si>
  <si>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</si>
  <si>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</si>
  <si>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</si>
  <si>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</si>
  <si>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</si>
  <si>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</si>
  <si>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</si>
  <si>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</si>
  <si>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</si>
  <si>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</si>
  <si>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</si>
  <si>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</si>
  <si>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</si>
  <si>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</si>
  <si>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</si>
  <si>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</si>
  <si>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</si>
  <si>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</si>
  <si>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</si>
  <si>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</si>
  <si>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</si>
  <si>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</si>
  <si>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</si>
  <si>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</si>
  <si>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</si>
  <si>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</si>
  <si>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</si>
  <si>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</si>
  <si>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</si>
  <si>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</si>
  <si>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</si>
  <si>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</si>
  <si>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</si>
  <si>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</si>
  <si>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</si>
  <si>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</si>
  <si>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</si>
  <si>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</si>
  <si>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</si>
  <si>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</si>
  <si>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</si>
  <si>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</si>
  <si>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</si>
  <si>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</si>
  <si>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</si>
  <si>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</si>
  <si>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</si>
  <si>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</si>
  <si>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</si>
  <si>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</si>
  <si>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</si>
  <si>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</si>
  <si>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</si>
  <si>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</si>
  <si>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</si>
  <si>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</si>
  <si>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</si>
  <si>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</si>
  <si>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</si>
  <si>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</si>
  <si>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</si>
  <si>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</si>
  <si>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</si>
  <si>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</si>
  <si>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</si>
  <si>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</si>
  <si>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</si>
  <si>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</si>
  <si>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</si>
  <si>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</si>
  <si>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</si>
  <si>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</si>
  <si>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</si>
  <si>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</si>
  <si>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</si>
  <si>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</si>
  <si>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</si>
  <si>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</si>
  <si>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</si>
  <si>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</si>
  <si>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</si>
  <si>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</si>
  <si>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</si>
  <si>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</si>
  <si>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</si>
  <si>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</si>
  <si>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</si>
  <si>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</si>
  <si>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</si>
  <si>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</si>
  <si>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</si>
  <si>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</si>
  <si>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</si>
  <si>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</si>
  <si>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</si>
  <si>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</si>
  <si>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</si>
  <si>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</si>
  <si>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</si>
  <si>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</si>
  <si>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</si>
  <si>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</si>
  <si>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</si>
  <si>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</si>
  <si>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</si>
  <si>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</si>
  <si>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</si>
  <si>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</si>
  <si>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</si>
  <si>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</si>
  <si>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</si>
  <si>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</si>
  <si>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</si>
  <si>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</si>
  <si>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</si>
  <si>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</si>
  <si>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</si>
  <si>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</si>
  <si>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</si>
  <si>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</si>
  <si>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</si>
  <si>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</si>
  <si>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</si>
  <si>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</si>
  <si>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</si>
  <si>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</si>
  <si>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</si>
  <si>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</si>
  <si>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</si>
  <si>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</si>
  <si>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</si>
  <si>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</si>
  <si>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</si>
  <si>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</si>
  <si>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</si>
  <si>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</si>
  <si>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</si>
  <si>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</si>
  <si>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</si>
  <si>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</si>
  <si>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</si>
  <si>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</si>
  <si>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</si>
  <si>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</si>
  <si>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</si>
  <si>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</si>
  <si>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</si>
  <si>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</si>
  <si>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</si>
  <si>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</si>
  <si>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</si>
  <si>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</si>
  <si>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</si>
  <si>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</si>
  <si>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</si>
  <si>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</si>
  <si>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</si>
  <si>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</si>
  <si>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</si>
  <si>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</si>
  <si>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</si>
  <si>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</si>
  <si>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</si>
  <si>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</si>
  <si>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</si>
  <si>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</si>
  <si>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</si>
  <si>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</si>
  <si>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</si>
  <si>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</si>
  <si>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</si>
  <si>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</si>
  <si>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</si>
  <si>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</si>
  <si>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</si>
  <si>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</si>
  <si>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</si>
  <si>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</si>
  <si>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</si>
  <si>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</si>
  <si>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</si>
  <si>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</si>
  <si>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</si>
  <si>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</si>
  <si>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</si>
  <si>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</si>
  <si>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</si>
  <si>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</si>
  <si>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</si>
  <si>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</si>
  <si>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</si>
  <si>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</si>
  <si>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</si>
  <si>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</si>
  <si>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</si>
  <si>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</si>
  <si>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</si>
  <si>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</si>
  <si>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</si>
  <si>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</si>
  <si>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</si>
  <si>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</si>
  <si>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</si>
  <si>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</si>
  <si>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</si>
  <si>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</si>
  <si>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</si>
  <si>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</si>
  <si>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</si>
  <si>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</si>
  <si>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</si>
  <si>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</si>
  <si>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</si>
  <si>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</si>
  <si>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</si>
  <si>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</si>
  <si>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</si>
  <si>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</si>
  <si>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</si>
  <si>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</si>
  <si>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</si>
  <si>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</si>
  <si>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</si>
  <si>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</si>
  <si>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</si>
  <si>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</si>
  <si>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</si>
  <si>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</si>
  <si>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</si>
  <si>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</si>
  <si>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</si>
  <si>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</si>
  <si>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</si>
  <si>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</si>
  <si>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</si>
  <si>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</si>
  <si>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</si>
  <si>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</si>
  <si>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</si>
  <si>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</si>
  <si>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</si>
  <si>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</si>
  <si>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</si>
  <si>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</si>
  <si>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</si>
  <si>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</si>
  <si>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</si>
  <si>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</si>
  <si>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</si>
  <si>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</si>
  <si>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</si>
  <si>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</si>
  <si>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</si>
  <si>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</si>
  <si>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</si>
  <si>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</si>
  <si>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</si>
  <si>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</si>
  <si>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</si>
  <si>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</si>
  <si>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</si>
  <si>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</si>
  <si>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</si>
  <si>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</si>
  <si>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</si>
  <si>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</si>
  <si>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</si>
  <si>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</si>
  <si>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</si>
  <si>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</si>
  <si>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</si>
  <si>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</si>
  <si>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</si>
  <si>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</si>
  <si>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</si>
  <si>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</si>
  <si>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</si>
  <si>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</si>
  <si>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</si>
  <si>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</si>
  <si>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</si>
  <si>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</si>
  <si>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</si>
  <si>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</si>
  <si>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</si>
  <si>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</si>
  <si>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</si>
  <si>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</si>
  <si>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</si>
  <si>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</si>
  <si>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</si>
  <si>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</si>
  <si>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</si>
  <si>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</si>
  <si>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</si>
  <si>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</si>
  <si>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</si>
  <si>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</si>
  <si>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</si>
  <si>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</si>
  <si>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</si>
  <si>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</si>
  <si>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</si>
  <si>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</si>
  <si>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</si>
  <si>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</si>
  <si>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</si>
  <si>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</si>
  <si>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</si>
  <si>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</si>
  <si>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</si>
  <si>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</si>
  <si>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</si>
  <si>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</si>
  <si>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</si>
  <si>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</si>
  <si>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</si>
  <si>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</si>
  <si>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</si>
  <si>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</si>
  <si>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</si>
  <si>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</si>
  <si>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</si>
  <si>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</si>
  <si>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</si>
  <si>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</si>
  <si>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</si>
  <si>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</si>
  <si>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</si>
  <si>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</si>
  <si>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</si>
  <si>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</si>
  <si>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</si>
  <si>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</si>
  <si>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</si>
  <si>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</si>
  <si>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</si>
  <si>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</si>
  <si>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</si>
  <si>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</si>
  <si>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</si>
  <si>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</si>
  <si>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</si>
  <si>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</si>
  <si>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</si>
  <si>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</si>
  <si>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</si>
  <si>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</si>
  <si>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</si>
  <si>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</si>
  <si>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</si>
  <si>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</si>
  <si>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</si>
  <si>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</si>
  <si>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</si>
  <si>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</si>
  <si>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</si>
  <si>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</si>
  <si>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</si>
  <si>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</si>
  <si>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</si>
  <si>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</si>
  <si>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</si>
  <si>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</si>
  <si>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</si>
  <si>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</si>
  <si>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</si>
  <si>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</si>
  <si>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</si>
  <si>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</si>
  <si>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</si>
  <si>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</si>
  <si>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</si>
  <si>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</si>
  <si>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</si>
  <si>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</si>
  <si>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</si>
  <si>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</si>
  <si>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</si>
  <si>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</si>
  <si>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</si>
  <si>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</si>
  <si>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</si>
  <si>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</si>
  <si>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</si>
  <si>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</si>
  <si>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</si>
  <si>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</si>
  <si>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</si>
  <si>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</si>
  <si>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</si>
  <si>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</si>
  <si>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</si>
  <si>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</si>
  <si>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</si>
  <si>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</si>
  <si>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</si>
  <si>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</si>
  <si>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</si>
  <si>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</si>
  <si>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</si>
  <si>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</si>
  <si>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</si>
  <si>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</si>
  <si>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</si>
  <si>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</si>
  <si>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</si>
  <si>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</si>
  <si>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</si>
  <si>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</si>
  <si>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</si>
  <si>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</si>
  <si>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</si>
  <si>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</si>
  <si>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</si>
  <si>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</si>
  <si>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</si>
  <si>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</si>
  <si>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</si>
  <si>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</si>
  <si>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</si>
  <si>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</si>
  <si>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</si>
  <si>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</si>
  <si>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</si>
  <si>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</si>
  <si>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</si>
  <si>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</si>
  <si>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</si>
  <si>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</si>
  <si>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</si>
  <si>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</si>
  <si>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</si>
  <si>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</si>
  <si>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</si>
  <si>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</si>
  <si>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</si>
  <si>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</si>
  <si>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</si>
  <si>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</si>
  <si>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</si>
  <si>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</si>
  <si>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</si>
  <si>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</si>
  <si>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</si>
  <si>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</si>
  <si>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</si>
  <si>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</si>
  <si>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</si>
  <si>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</si>
  <si>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</si>
  <si>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</si>
  <si>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</si>
  <si>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</si>
  <si>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</si>
  <si>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</si>
  <si>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</si>
  <si>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</si>
  <si>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</si>
  <si>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</si>
  <si>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</si>
  <si>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</si>
  <si>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</si>
  <si>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</si>
  <si>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</si>
  <si>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</si>
  <si>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</si>
  <si>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</si>
  <si>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</si>
  <si>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</si>
  <si>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</si>
  <si>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</si>
  <si>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</si>
  <si>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</si>
  <si>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</si>
  <si>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</si>
  <si>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</si>
  <si>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</si>
  <si>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</si>
  <si>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</si>
  <si>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</si>
  <si>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</si>
  <si>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</si>
  <si>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</si>
  <si>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</si>
  <si>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</si>
  <si>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</si>
  <si>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</si>
  <si>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</si>
  <si>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</si>
  <si>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</si>
  <si>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</si>
  <si>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</si>
  <si>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</si>
  <si>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</si>
  <si>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</si>
  <si>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</si>
  <si>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</si>
  <si>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</si>
  <si>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</si>
  <si>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</si>
  <si>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</si>
  <si>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</si>
  <si>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</si>
  <si>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</si>
  <si>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</si>
  <si>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</si>
  <si>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</si>
  <si>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</si>
  <si>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</si>
  <si>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</si>
  <si>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</si>
  <si>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</si>
  <si>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</si>
  <si>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</si>
  <si>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</si>
  <si>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</si>
  <si>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</si>
  <si>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</si>
  <si>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</si>
  <si>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</si>
  <si>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</si>
  <si>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</si>
  <si>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</si>
  <si>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</si>
  <si>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</si>
  <si>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</si>
  <si>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</si>
  <si>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</si>
  <si>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</si>
  <si>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</si>
  <si>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</si>
  <si>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</si>
  <si>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</si>
  <si>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</si>
  <si>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</si>
  <si>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</si>
  <si>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</si>
  <si>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</si>
  <si>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</si>
  <si>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</si>
  <si>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</si>
  <si>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</si>
  <si>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</si>
  <si>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</si>
  <si>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</si>
  <si>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</si>
  <si>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</si>
  <si>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</si>
  <si>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</si>
  <si>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</si>
  <si>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</si>
  <si>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</si>
  <si>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</si>
  <si>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</si>
  <si>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</si>
  <si>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</si>
  <si>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</si>
  <si>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</si>
  <si>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</si>
  <si>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</si>
  <si>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</si>
  <si>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</si>
  <si>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</si>
  <si>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</si>
  <si>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</si>
  <si>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</si>
  <si>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</si>
  <si>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</si>
  <si>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</si>
  <si>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</si>
  <si>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</si>
  <si>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</si>
  <si>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</si>
  <si>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</si>
  <si>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</si>
  <si>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</si>
  <si>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</si>
  <si>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</si>
  <si>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</si>
  <si>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</si>
  <si>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</si>
  <si>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</si>
  <si>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</si>
  <si>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</si>
  <si>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</si>
  <si>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</si>
  <si>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</si>
  <si>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</si>
  <si>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</si>
  <si>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</si>
  <si>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</si>
  <si>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</si>
  <si>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</si>
  <si>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</si>
  <si>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</si>
  <si>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</si>
  <si>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</si>
  <si>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</si>
  <si>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</si>
  <si>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</si>
  <si>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</si>
  <si>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</si>
  <si>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</si>
  <si>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</si>
  <si>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</si>
  <si>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</si>
  <si>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</si>
  <si>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</si>
  <si>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</si>
  <si>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</si>
  <si>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</si>
  <si>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</si>
  <si>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</si>
  <si>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</si>
  <si>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</si>
  <si>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</si>
  <si>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</si>
  <si>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</si>
  <si>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</si>
  <si>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</si>
  <si>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</si>
  <si>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</si>
  <si>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</si>
  <si>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</si>
  <si>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</si>
  <si>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</si>
  <si>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</si>
  <si>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</si>
  <si>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</si>
  <si>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</si>
  <si>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</si>
  <si>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</si>
  <si>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</si>
  <si>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</si>
  <si>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</si>
  <si>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</si>
  <si>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</si>
  <si>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</si>
  <si>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</si>
  <si>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</si>
  <si>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</si>
  <si>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</si>
  <si>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</si>
  <si>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</si>
  <si>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</si>
  <si>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</si>
  <si>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</si>
  <si>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</si>
  <si>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</si>
  <si>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</si>
  <si>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</si>
  <si>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</si>
  <si>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</si>
  <si>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</si>
  <si>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</si>
  <si>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</si>
  <si>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</si>
  <si>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</si>
  <si>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</si>
  <si>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</si>
  <si>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</si>
  <si>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</si>
  <si>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</si>
  <si>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</si>
  <si>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</si>
  <si>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</si>
  <si>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</si>
  <si>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</si>
  <si>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</si>
  <si>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</si>
  <si>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</si>
  <si>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</si>
  <si>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</si>
  <si>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</si>
  <si>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</si>
  <si>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</si>
  <si>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</si>
  <si>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</si>
  <si>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</si>
  <si>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</si>
  <si>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</si>
  <si>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</si>
  <si>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</si>
  <si>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</si>
  <si>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</si>
  <si>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</si>
  <si>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</si>
  <si>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</si>
  <si>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</si>
  <si>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</si>
  <si>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</si>
  <si>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</si>
  <si>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</si>
  <si>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</si>
  <si>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</si>
  <si>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</si>
  <si>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</si>
  <si>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</si>
  <si>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</si>
  <si>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</si>
  <si>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</si>
  <si>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</si>
  <si>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</si>
  <si>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</si>
  <si>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</si>
  <si>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</si>
  <si>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</si>
  <si>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</si>
  <si>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</si>
  <si>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</si>
  <si>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</si>
  <si>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</si>
  <si>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</si>
  <si>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</si>
  <si>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</si>
  <si>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</si>
  <si>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</si>
  <si>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</si>
  <si>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</si>
  <si>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</si>
  <si>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</si>
  <si>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</si>
  <si>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</si>
  <si>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</si>
  <si>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</si>
  <si>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</si>
  <si>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</si>
  <si>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</si>
  <si>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</si>
  <si>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</si>
  <si>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</si>
  <si>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</si>
  <si>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</si>
  <si>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</si>
  <si>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</si>
  <si>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</si>
  <si>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</si>
  <si>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</si>
  <si>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</si>
  <si>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</si>
  <si>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</si>
  <si>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</si>
  <si>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</si>
  <si>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</si>
  <si>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</si>
  <si>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</si>
  <si>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</si>
  <si>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</si>
  <si>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</si>
  <si>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</si>
  <si>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</si>
  <si>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</si>
  <si>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</si>
  <si>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</si>
  <si>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</si>
  <si>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</si>
  <si>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</si>
  <si>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</si>
  <si>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</si>
  <si>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</si>
  <si>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</si>
  <si>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</si>
  <si>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</si>
  <si>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</si>
  <si>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</si>
  <si>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</si>
  <si>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</si>
  <si>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</si>
  <si>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</si>
  <si>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</si>
  <si>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</si>
  <si>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</si>
  <si>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</si>
  <si>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</si>
  <si>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</si>
  <si>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</si>
  <si>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</si>
  <si>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</si>
  <si>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</si>
  <si>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</si>
  <si>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</si>
  <si>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</si>
  <si>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</si>
  <si>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</si>
  <si>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</si>
  <si>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</si>
  <si>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</si>
  <si>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</si>
  <si>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</si>
  <si>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</si>
  <si>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</si>
  <si>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</si>
  <si>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</si>
  <si>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</si>
  <si>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</si>
  <si>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</si>
  <si>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</si>
  <si>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</si>
  <si>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</si>
  <si>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</si>
  <si>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</si>
  <si>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</si>
  <si>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</si>
  <si>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</si>
  <si>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</si>
  <si>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</si>
  <si>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</si>
  <si>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</si>
  <si>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</si>
  <si>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</si>
  <si>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</si>
  <si>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</si>
  <si>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</si>
  <si>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</si>
  <si>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</si>
  <si>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</si>
  <si>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</si>
  <si>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</si>
  <si>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</si>
  <si>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</si>
  <si>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</si>
  <si>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</si>
  <si>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</si>
  <si>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</si>
  <si>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</si>
  <si>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</si>
  <si>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</si>
  <si>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</si>
  <si>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</si>
  <si>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</si>
  <si>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</si>
  <si>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</si>
  <si>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</si>
  <si>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</si>
  <si>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</si>
  <si>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</si>
  <si>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</si>
  <si>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</si>
  <si>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</si>
  <si>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</si>
  <si>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</si>
  <si>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</si>
  <si>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</si>
  <si>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</si>
  <si>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</si>
  <si>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</si>
  <si>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</si>
  <si>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</si>
  <si>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</si>
  <si>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</si>
  <si>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</si>
  <si>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</si>
  <si>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</si>
  <si>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</si>
  <si>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</si>
  <si>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</si>
  <si>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</si>
  <si>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</si>
  <si>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</si>
  <si>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</si>
  <si>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</si>
  <si>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</si>
  <si>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</si>
  <si>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</si>
  <si>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</si>
  <si>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</si>
  <si>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</si>
  <si>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</si>
  <si>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</si>
  <si>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</si>
  <si>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</si>
  <si>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</si>
  <si>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</si>
  <si>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</si>
  <si>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</si>
  <si>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</si>
  <si>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</si>
  <si>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</si>
  <si>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</si>
  <si>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</si>
  <si>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</si>
  <si>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</si>
  <si>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</si>
  <si>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</si>
  <si>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</si>
  <si>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</si>
  <si>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</si>
  <si>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</si>
  <si>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</si>
  <si>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</si>
  <si>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</si>
  <si>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</si>
  <si>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</si>
  <si>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</si>
  <si>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</si>
  <si>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</si>
  <si>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</si>
  <si>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</si>
  <si>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</si>
  <si>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</si>
  <si>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</si>
  <si>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</si>
  <si>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</si>
  <si>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</si>
  <si>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</si>
  <si>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</si>
  <si>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</si>
  <si>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</si>
  <si>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</si>
  <si>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</si>
  <si>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</si>
  <si>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</si>
  <si>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</si>
  <si>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</si>
  <si>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</si>
  <si>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</si>
  <si>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</si>
  <si>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</si>
  <si>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</si>
  <si>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</si>
  <si>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</si>
  <si>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</si>
  <si>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</si>
  <si>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</si>
  <si>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</si>
  <si>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</si>
  <si>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</si>
  <si>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</si>
  <si>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</si>
  <si>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</si>
  <si>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</si>
  <si>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</si>
  <si>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</si>
  <si>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</si>
  <si>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</si>
  <si>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</si>
  <si>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</si>
  <si>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</si>
  <si>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</si>
  <si>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</si>
  <si>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</si>
  <si>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</si>
  <si>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</si>
  <si>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</si>
  <si>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</si>
  <si>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</si>
  <si>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</si>
  <si>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</si>
  <si>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</si>
  <si>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</si>
  <si>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</si>
  <si>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</si>
  <si>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</si>
  <si>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</si>
  <si>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</si>
  <si>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</si>
  <si>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</si>
  <si>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</si>
  <si>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</si>
  <si>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</si>
  <si>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</si>
  <si>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</si>
  <si>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</si>
  <si>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</si>
  <si>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</si>
  <si>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</si>
  <si>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</si>
  <si>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</si>
  <si>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</si>
  <si>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</si>
  <si>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</si>
  <si>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</si>
  <si>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</si>
  <si>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</si>
  <si>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</si>
  <si>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</si>
  <si>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</si>
  <si>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</si>
  <si>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</si>
  <si>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</si>
  <si>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</si>
  <si>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</si>
  <si>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</si>
  <si>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</si>
  <si>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</si>
  <si>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</si>
  <si>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</si>
  <si>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</si>
  <si>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</si>
  <si>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</si>
  <si>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</si>
  <si>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</si>
  <si>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</si>
  <si>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</si>
  <si>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</si>
  <si>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</si>
  <si>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</si>
  <si>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</si>
  <si>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</si>
  <si>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</si>
  <si>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</si>
  <si>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</si>
  <si>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</si>
  <si>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</si>
  <si>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</si>
  <si>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</si>
  <si>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</si>
  <si>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</si>
  <si>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</si>
  <si>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</si>
  <si>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</si>
  <si>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</si>
  <si>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</si>
  <si>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</si>
  <si>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</si>
  <si>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</si>
  <si>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</si>
  <si>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</si>
  <si>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</si>
  <si>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</si>
  <si>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</si>
  <si>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</si>
  <si>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</si>
  <si>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</si>
  <si>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</si>
  <si>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</si>
  <si>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</si>
  <si>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</si>
  <si>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</si>
  <si>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</si>
  <si>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</si>
  <si>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</si>
  <si>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</si>
  <si>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</si>
  <si>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</si>
  <si>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</si>
  <si>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</si>
  <si>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</si>
  <si>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</si>
  <si>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</si>
  <si>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</si>
  <si>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</si>
  <si>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</si>
  <si>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</si>
  <si>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</si>
  <si>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</si>
  <si>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</si>
  <si>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</si>
  <si>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</si>
  <si>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</si>
  <si>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</si>
  <si>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</si>
  <si>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</si>
  <si>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</si>
  <si>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</si>
  <si>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</si>
  <si>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</si>
  <si>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</si>
  <si>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</si>
  <si>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</si>
  <si>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</si>
  <si>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</si>
  <si>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</si>
  <si>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</si>
  <si>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</si>
  <si>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</si>
  <si>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</si>
  <si>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</si>
  <si>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</si>
  <si>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</si>
  <si>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</si>
  <si>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</si>
  <si>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</si>
  <si>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</si>
  <si>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</si>
  <si>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</si>
  <si>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</si>
  <si>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</si>
  <si>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</si>
  <si>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</si>
  <si>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</si>
  <si>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</si>
  <si>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</si>
  <si>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</si>
  <si>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</si>
  <si>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</si>
  <si>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</si>
  <si>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</si>
  <si>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</si>
  <si>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</si>
  <si>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</si>
  <si>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</si>
  <si>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</si>
  <si>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</si>
  <si>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</si>
  <si>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</si>
  <si>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</si>
  <si>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</si>
  <si>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</si>
  <si>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</si>
  <si>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</si>
  <si>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</si>
  <si>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</si>
  <si>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</si>
  <si>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</si>
  <si>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</si>
  <si>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</si>
  <si>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</si>
  <si>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</si>
  <si>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</si>
  <si>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</si>
  <si>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</si>
  <si>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</si>
  <si>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</si>
  <si>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</si>
  <si>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</si>
  <si>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</si>
  <si>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</si>
  <si>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</si>
  <si>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</si>
  <si>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</si>
  <si>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</si>
  <si>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</si>
  <si>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</si>
  <si>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</si>
  <si>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</si>
  <si>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</si>
  <si>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</si>
  <si>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</si>
  <si>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</si>
  <si>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</si>
  <si>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</si>
  <si>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</si>
  <si>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</si>
  <si>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</si>
  <si>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</si>
  <si>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</si>
  <si>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</si>
  <si>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</si>
  <si>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</si>
  <si>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</si>
  <si>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</si>
  <si>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</si>
  <si>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</si>
  <si>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</si>
  <si>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</si>
  <si>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</si>
  <si>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</si>
  <si>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</si>
  <si>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</si>
  <si>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</si>
  <si>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</si>
  <si>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</si>
  <si>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</si>
  <si>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</si>
  <si>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</si>
  <si>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</si>
  <si>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</si>
  <si>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</si>
  <si>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</si>
  <si>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</si>
  <si>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</si>
  <si>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</si>
  <si>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</si>
  <si>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</si>
  <si>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</si>
  <si>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</si>
  <si>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</si>
  <si>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</si>
  <si>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</si>
  <si>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</si>
  <si>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</si>
  <si>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</si>
  <si>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</si>
  <si>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</si>
  <si>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</si>
  <si>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</si>
  <si>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</si>
  <si>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</si>
  <si>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</si>
  <si>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</si>
  <si>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</si>
  <si>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</si>
  <si>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</si>
  <si>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</si>
  <si>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</si>
  <si>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</si>
  <si>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</si>
  <si>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</si>
  <si>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</si>
  <si>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</si>
  <si>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</si>
  <si>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</si>
  <si>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</si>
  <si>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</si>
  <si>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</si>
  <si>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</si>
  <si>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</si>
  <si>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</si>
  <si>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</si>
  <si>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</si>
  <si>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</si>
  <si>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</si>
  <si>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</si>
  <si>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</si>
  <si>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</si>
  <si>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</si>
  <si>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</si>
  <si>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</si>
  <si>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</si>
  <si>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</si>
  <si>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</si>
  <si>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</si>
  <si>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</si>
  <si>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</si>
  <si>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</si>
  <si>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</si>
  <si>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</si>
  <si>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</si>
  <si>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</si>
  <si>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</si>
  <si>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</si>
  <si>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</si>
  <si>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</si>
  <si>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</si>
  <si>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</si>
  <si>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</si>
  <si>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</si>
  <si>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</si>
  <si>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</si>
  <si>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</si>
  <si>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</si>
  <si>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</si>
  <si>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</si>
  <si>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</si>
  <si>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</si>
  <si>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</si>
  <si>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</si>
  <si>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</si>
  <si>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</si>
  <si>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</si>
  <si>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</si>
  <si>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</si>
  <si>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</si>
  <si>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</si>
  <si>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</si>
  <si>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</si>
  <si>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</si>
  <si>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</si>
  <si>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</si>
  <si>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</si>
  <si>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</si>
  <si>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</si>
  <si>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</si>
  <si>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</si>
  <si>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</si>
  <si>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</si>
  <si>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</si>
  <si>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</si>
  <si>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</si>
  <si>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</si>
  <si>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</si>
  <si>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</si>
  <si>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</si>
  <si>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</si>
  <si>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</si>
  <si>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</si>
  <si>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</si>
  <si>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</si>
  <si>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</si>
  <si>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</si>
  <si>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</si>
  <si>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</si>
  <si>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</si>
  <si>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</si>
  <si>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</si>
  <si>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</si>
  <si>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</si>
  <si>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</si>
  <si>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</si>
  <si>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</si>
  <si>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</si>
  <si>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</si>
  <si>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</si>
  <si>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</si>
  <si>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</si>
  <si>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</si>
  <si>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</si>
  <si>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</si>
  <si>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</si>
  <si>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</si>
  <si>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</si>
  <si>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</si>
  <si>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</si>
  <si>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</si>
  <si>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</si>
  <si>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</si>
  <si>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</si>
  <si>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</si>
  <si>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</si>
  <si>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</si>
  <si>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</si>
  <si>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</si>
  <si>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</si>
  <si>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</si>
  <si>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</si>
  <si>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</si>
  <si>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</si>
  <si>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</si>
  <si>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</si>
  <si>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</si>
  <si>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</si>
  <si>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</si>
  <si>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</si>
  <si>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</si>
  <si>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</si>
  <si>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</si>
  <si>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</si>
  <si>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</si>
  <si>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</si>
  <si>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</si>
  <si>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</si>
  <si>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</si>
  <si>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</si>
  <si>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</si>
  <si>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</si>
  <si>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</si>
  <si>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</si>
  <si>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</si>
  <si>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</si>
  <si>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</si>
  <si>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</si>
  <si>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</si>
  <si>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</si>
  <si>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</si>
  <si>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</si>
  <si>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</si>
  <si>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</si>
  <si>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</si>
  <si>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</si>
  <si>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</si>
  <si>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</si>
  <si>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</si>
  <si>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</si>
  <si>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</si>
  <si>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</si>
  <si>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</si>
  <si>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</si>
  <si>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</si>
  <si>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</si>
  <si>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</si>
  <si>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</si>
  <si>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</si>
  <si>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</si>
  <si>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</si>
  <si>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</si>
  <si>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</si>
  <si>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</si>
  <si>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</si>
  <si>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</si>
  <si>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</si>
  <si>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</si>
  <si>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</si>
  <si>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</si>
  <si>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</si>
  <si>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</si>
  <si>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</si>
  <si>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</si>
  <si>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</si>
  <si>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</si>
  <si>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</si>
  <si>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</si>
  <si>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</si>
  <si>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</si>
  <si>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</si>
  <si>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</si>
  <si>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</si>
  <si>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</si>
  <si>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</si>
  <si>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</si>
  <si>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</si>
  <si>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</si>
  <si>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</si>
  <si>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</si>
  <si>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</si>
  <si>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</si>
  <si>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</si>
  <si>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</si>
  <si>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</si>
  <si>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</si>
  <si>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</si>
  <si>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</si>
  <si>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</si>
  <si>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</si>
  <si>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</si>
  <si>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</si>
  <si>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</si>
  <si>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</si>
  <si>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</si>
  <si>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</si>
  <si>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</si>
  <si>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</si>
  <si>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</si>
  <si>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</si>
  <si>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</si>
  <si>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</si>
  <si>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</si>
  <si>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</si>
  <si>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</si>
  <si>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</si>
  <si>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</si>
  <si>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</si>
  <si>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</si>
  <si>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</si>
  <si>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</si>
  <si>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</si>
  <si>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</si>
  <si>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</si>
  <si>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</si>
  <si>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</si>
  <si>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</si>
  <si>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</si>
  <si>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</si>
  <si>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</si>
  <si>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</si>
  <si>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</si>
  <si>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</si>
  <si>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</si>
  <si>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</si>
  <si>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</si>
  <si>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</si>
  <si>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</si>
  <si>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</si>
  <si>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</si>
  <si>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</si>
  <si>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</si>
  <si>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</si>
  <si>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</si>
  <si>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</si>
  <si>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</si>
  <si>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</si>
  <si>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</si>
  <si>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</si>
  <si>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</si>
  <si>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</si>
  <si>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</si>
  <si>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</si>
  <si>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</si>
  <si>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</si>
  <si>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</si>
  <si>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</si>
  <si>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</si>
  <si>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</si>
  <si>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</si>
  <si>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</si>
  <si>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</si>
  <si>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</si>
  <si>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</si>
  <si>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</si>
  <si>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</si>
  <si>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</si>
  <si>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</si>
  <si>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</si>
  <si>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</si>
  <si>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</si>
  <si>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</si>
  <si>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</si>
  <si>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</si>
  <si>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</si>
  <si>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</si>
  <si>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</si>
  <si>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</si>
  <si>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</si>
  <si>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</si>
  <si>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</si>
  <si>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</si>
  <si>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</si>
  <si>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</si>
  <si>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</si>
  <si>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</si>
  <si>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</si>
  <si>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</si>
  <si>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</si>
  <si>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</si>
  <si>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</si>
  <si>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</si>
  <si>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</si>
  <si>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</si>
  <si>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</si>
  <si>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</si>
  <si>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</si>
  <si>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</si>
  <si>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</si>
  <si>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</si>
  <si>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</si>
  <si>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</si>
  <si>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</si>
  <si>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</si>
  <si>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</si>
  <si>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</si>
  <si>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</si>
  <si>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</si>
  <si>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</si>
  <si>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</si>
  <si>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</si>
  <si>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</si>
  <si>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</si>
  <si>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</si>
  <si>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</si>
  <si>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</si>
  <si>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</si>
  <si>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</si>
  <si>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</si>
  <si>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</si>
  <si>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</si>
  <si>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</si>
  <si>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</si>
  <si>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</si>
  <si>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</si>
  <si>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</si>
  <si>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</si>
  <si>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</si>
  <si>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</si>
  <si>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</si>
  <si>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</si>
  <si>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</si>
  <si>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</si>
  <si>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</si>
  <si>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</si>
  <si>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</si>
  <si>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</si>
  <si>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</si>
  <si>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</si>
  <si>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</si>
  <si>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</si>
  <si>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</si>
  <si>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</si>
  <si>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</si>
  <si>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</si>
  <si>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</si>
  <si>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</si>
  <si>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</si>
  <si>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</si>
  <si>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</si>
  <si>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</si>
  <si>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</si>
  <si>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</si>
  <si>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</si>
  <si>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</si>
  <si>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</si>
  <si>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</si>
  <si>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</si>
  <si>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</si>
  <si>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</si>
  <si>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</si>
  <si>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</si>
  <si>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</si>
  <si>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</si>
  <si>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</si>
  <si>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</si>
  <si>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</si>
  <si>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</si>
  <si>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</si>
  <si>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</si>
  <si>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</si>
  <si>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</si>
  <si>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</si>
  <si>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</si>
  <si>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</si>
  <si>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</si>
  <si>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</si>
  <si>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</si>
  <si>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</si>
  <si>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</si>
  <si>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</si>
  <si>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</si>
  <si>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</si>
  <si>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</si>
  <si>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</si>
  <si>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</si>
  <si>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</si>
  <si>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</si>
  <si>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</si>
  <si>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</si>
  <si>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</si>
  <si>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</si>
  <si>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</si>
  <si>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</si>
  <si>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</si>
  <si>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</si>
  <si>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</si>
  <si>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</si>
  <si>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</si>
  <si>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</si>
  <si>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</si>
  <si>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</si>
  <si>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</si>
  <si>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</si>
  <si>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</si>
  <si>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</si>
  <si>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</si>
  <si>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</si>
  <si>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</si>
  <si>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</si>
  <si>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</si>
  <si>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</si>
  <si>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</si>
  <si>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</si>
  <si>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</si>
  <si>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</si>
  <si>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</si>
  <si>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</si>
  <si>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</si>
  <si>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</si>
  <si>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</si>
  <si>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</si>
  <si>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</si>
  <si>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</si>
  <si>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</si>
  <si>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</si>
  <si>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</si>
  <si>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</si>
  <si>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</si>
  <si>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</si>
  <si>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</si>
  <si>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</si>
  <si>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</si>
  <si>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</si>
  <si>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</si>
  <si>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</si>
  <si>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</si>
  <si>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</si>
  <si>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</si>
  <si>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</si>
  <si>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</si>
  <si>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</si>
  <si>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</si>
  <si>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</si>
  <si>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</si>
  <si>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</si>
  <si>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</si>
  <si>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</si>
  <si>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</si>
  <si>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</si>
  <si>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</si>
  <si>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</si>
  <si>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</si>
  <si>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</si>
  <si>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</si>
  <si>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</si>
  <si>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</si>
  <si>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</si>
  <si>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</si>
  <si>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</si>
  <si>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</si>
  <si>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</si>
  <si>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</si>
  <si>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</si>
  <si>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</si>
  <si>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</si>
  <si>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</si>
  <si>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</si>
  <si>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</si>
  <si>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</si>
  <si>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</si>
  <si>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</si>
  <si>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</si>
  <si>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</si>
  <si>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</si>
  <si>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</si>
  <si>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</si>
  <si>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</si>
  <si>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</si>
  <si>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</si>
  <si>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</si>
  <si>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</si>
  <si>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</si>
  <si>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</si>
  <si>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</si>
  <si>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</si>
  <si>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</si>
  <si>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</si>
  <si>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</si>
  <si>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</si>
  <si>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</si>
  <si>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</si>
  <si>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</si>
  <si>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</si>
  <si>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</si>
  <si>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</si>
  <si>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</si>
  <si>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</si>
  <si>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</si>
  <si>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</si>
  <si>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</si>
  <si>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</si>
  <si>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</si>
  <si>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</si>
  <si>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</si>
  <si>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</si>
  <si>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</si>
  <si>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</si>
  <si>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</si>
  <si>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</si>
  <si>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</si>
  <si>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</si>
  <si>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</si>
  <si>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</si>
  <si>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</si>
  <si>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</si>
  <si>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</si>
  <si>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</si>
  <si>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</si>
  <si>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</si>
  <si>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</si>
  <si>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</si>
  <si>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</si>
  <si>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</si>
  <si>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</si>
  <si>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</si>
  <si>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</si>
  <si>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</si>
  <si>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</si>
  <si>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</si>
  <si>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</si>
  <si>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</si>
  <si>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</si>
  <si>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</si>
  <si>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</si>
  <si>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</si>
  <si>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</si>
  <si>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</si>
  <si>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</si>
  <si>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</si>
  <si>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</si>
  <si>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</si>
  <si>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</si>
  <si>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</si>
  <si>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</si>
  <si>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</si>
  <si>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</si>
  <si>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</si>
  <si>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</si>
  <si>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</si>
  <si>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</si>
  <si>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</si>
  <si>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</si>
  <si>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</si>
  <si>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</si>
  <si>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</si>
  <si>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</si>
  <si>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</si>
  <si>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</si>
  <si>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</si>
  <si>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</si>
  <si>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</si>
  <si>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</si>
  <si>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</si>
  <si>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</si>
  <si>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</si>
  <si>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</si>
  <si>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</si>
  <si>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</si>
  <si>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</si>
  <si>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</si>
  <si>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</si>
  <si>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</si>
  <si>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</si>
  <si>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</si>
  <si>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</si>
  <si>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</si>
  <si>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</si>
  <si>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</si>
  <si>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</si>
  <si>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</si>
  <si>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</si>
  <si>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</si>
  <si>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</si>
  <si>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</si>
  <si>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</si>
  <si>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</si>
  <si>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</si>
  <si>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</si>
  <si>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</si>
  <si>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</si>
  <si>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</si>
  <si>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</si>
  <si>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</si>
  <si>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</si>
  <si>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</si>
  <si>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</si>
  <si>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</si>
  <si>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</si>
  <si>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</si>
  <si>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</si>
  <si>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</si>
  <si>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</si>
  <si>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</si>
  <si>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</si>
  <si>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</si>
  <si>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</si>
  <si>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</si>
  <si>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</si>
  <si>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</si>
  <si>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</si>
  <si>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</si>
  <si>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</si>
  <si>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</si>
  <si>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</si>
  <si>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</si>
  <si>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</si>
  <si>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</si>
  <si>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</si>
  <si>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</si>
  <si>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</si>
  <si>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</si>
  <si>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</si>
  <si>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</si>
  <si>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</si>
  <si>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</si>
  <si>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</si>
  <si>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</si>
  <si>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</si>
  <si>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</si>
  <si>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</si>
  <si>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</si>
  <si>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</si>
  <si>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</si>
  <si>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</si>
  <si>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</si>
  <si>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</si>
  <si>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</si>
  <si>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</si>
  <si>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</si>
  <si>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</si>
  <si>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</si>
  <si>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</si>
  <si>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</si>
  <si>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</si>
  <si>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</si>
  <si>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</si>
  <si>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</si>
  <si>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</si>
  <si>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</si>
  <si>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</si>
  <si>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</si>
  <si>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</si>
  <si>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</si>
  <si>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</si>
  <si>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</si>
  <si>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</si>
  <si>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</si>
  <si>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</si>
  <si>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</si>
  <si>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</si>
  <si>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</si>
  <si>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</si>
  <si>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</si>
  <si>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</si>
  <si>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</si>
  <si>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</si>
  <si>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</si>
  <si>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</si>
  <si>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</si>
  <si>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</si>
  <si>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</si>
  <si>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</si>
  <si>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</si>
  <si>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</si>
  <si>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</si>
  <si>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</si>
  <si>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</si>
  <si>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</si>
  <si>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</si>
  <si>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</si>
  <si>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</si>
  <si>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</si>
  <si>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</si>
  <si>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</si>
  <si>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</si>
  <si>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</si>
  <si>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</si>
  <si>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</si>
  <si>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</si>
  <si>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</si>
  <si>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</si>
  <si>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</si>
  <si>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</si>
  <si>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</si>
  <si>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</si>
  <si>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</si>
  <si>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</si>
  <si>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</si>
  <si>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</si>
  <si>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</si>
  <si>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</si>
  <si>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</si>
  <si>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</si>
  <si>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</si>
  <si>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</si>
  <si>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</si>
  <si>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</si>
  <si>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</si>
  <si>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</si>
  <si>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</si>
  <si>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</si>
  <si>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</si>
  <si>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</si>
  <si>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</si>
  <si>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</si>
  <si>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</si>
  <si>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</si>
  <si>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</si>
  <si>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</si>
  <si>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</si>
  <si>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</si>
  <si>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</si>
  <si>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</si>
  <si>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</si>
  <si>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</si>
  <si>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</si>
  <si>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</si>
  <si>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</si>
  <si>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</si>
  <si>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</si>
  <si>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</si>
  <si>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</si>
  <si>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</si>
  <si>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</si>
  <si>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</si>
  <si>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</si>
  <si>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</si>
  <si>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</si>
  <si>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</si>
  <si>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</si>
  <si>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</si>
  <si>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</si>
  <si>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</si>
  <si>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</si>
  <si>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</si>
  <si>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</si>
  <si>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</si>
  <si>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</si>
  <si>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</si>
  <si>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</si>
  <si>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</si>
  <si>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</si>
  <si>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</si>
  <si>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</si>
  <si>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</si>
  <si>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</si>
  <si>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</si>
  <si>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</si>
  <si>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</si>
  <si>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</si>
  <si>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</si>
  <si>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</si>
  <si>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</si>
  <si>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</si>
  <si>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</si>
  <si>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</si>
  <si>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</si>
  <si>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</si>
  <si>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</si>
  <si>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</si>
  <si>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</si>
  <si>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</si>
  <si>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</si>
  <si>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</si>
  <si>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</si>
  <si>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</si>
  <si>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</si>
  <si>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</si>
  <si>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</si>
  <si>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</si>
  <si>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</si>
  <si>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</si>
  <si>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</si>
  <si>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</si>
  <si>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</si>
  <si>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</si>
  <si>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</si>
  <si>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</si>
  <si>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</si>
  <si>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</si>
  <si>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</si>
  <si>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</si>
  <si>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</si>
  <si>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</si>
  <si>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</si>
  <si>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</si>
  <si>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</si>
  <si>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</si>
  <si>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</si>
  <si>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</si>
  <si>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</si>
  <si>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</si>
  <si>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</si>
  <si>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</si>
  <si>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</si>
  <si>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</si>
  <si>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</si>
  <si>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</si>
  <si>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</si>
  <si>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</si>
  <si>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</si>
  <si>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</si>
  <si>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</si>
  <si>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</si>
  <si>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</si>
  <si>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</si>
  <si>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</si>
  <si>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</si>
  <si>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</si>
  <si>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</si>
  <si>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</si>
  <si>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</si>
  <si>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</si>
  <si>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</si>
  <si>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</si>
  <si>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</si>
  <si>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</si>
  <si>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</si>
  <si>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</si>
  <si>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</si>
  <si>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</si>
  <si>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</si>
  <si>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</si>
  <si>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</si>
  <si>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</si>
  <si>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</si>
  <si>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</si>
  <si>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</si>
  <si>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</si>
  <si>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</si>
  <si>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</si>
  <si>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</si>
  <si>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</si>
  <si>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</si>
  <si>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</si>
  <si>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</si>
  <si>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</si>
  <si>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</si>
  <si>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</si>
  <si>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</si>
  <si>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</si>
  <si>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</si>
  <si>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</si>
  <si>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</si>
  <si>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</si>
  <si>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</si>
  <si>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</si>
  <si>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</si>
  <si>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</si>
  <si>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</si>
  <si>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</si>
  <si>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</si>
  <si>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</si>
  <si>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</si>
  <si>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</si>
  <si>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</si>
  <si>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</si>
  <si>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</si>
  <si>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</si>
  <si>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</si>
  <si>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</si>
  <si>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</si>
  <si>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</si>
  <si>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</si>
  <si>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</si>
  <si>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</si>
  <si>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</si>
  <si>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</si>
  <si>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</si>
  <si>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</si>
  <si>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</si>
  <si>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</si>
  <si>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</si>
  <si>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</si>
  <si>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</si>
  <si>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</si>
  <si>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</si>
  <si>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</si>
  <si>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</si>
  <si>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</si>
  <si>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</si>
  <si>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</si>
  <si>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</si>
  <si>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</si>
  <si>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</si>
  <si>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</si>
  <si>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</si>
  <si>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</si>
  <si>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</si>
  <si>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</si>
  <si>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</si>
  <si>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</si>
  <si>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</si>
  <si>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</si>
  <si>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</si>
  <si>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</si>
  <si>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</si>
  <si>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</si>
  <si>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</si>
  <si>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</si>
  <si>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</si>
  <si>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</si>
  <si>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</si>
  <si>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</si>
  <si>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</si>
  <si>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</si>
  <si>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</si>
  <si>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</si>
  <si>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</si>
  <si>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</si>
  <si>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</si>
  <si>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</si>
  <si>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</si>
  <si>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</si>
  <si>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</si>
  <si>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</si>
  <si>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</si>
  <si>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</si>
  <si>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</si>
  <si>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</si>
  <si>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</si>
  <si>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</si>
  <si>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</si>
  <si>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</si>
  <si>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</si>
  <si>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</si>
  <si>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</si>
  <si>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</si>
  <si>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</si>
  <si>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</si>
  <si>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</si>
  <si>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</si>
  <si>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</si>
  <si>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</si>
  <si>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</si>
  <si>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</si>
  <si>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</si>
  <si>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</si>
  <si>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</si>
  <si>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</si>
  <si>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</si>
  <si>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</si>
  <si>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</si>
  <si>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</si>
  <si>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</si>
  <si>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</si>
  <si>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</si>
  <si>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</si>
  <si>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</si>
  <si>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</si>
  <si>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</si>
  <si>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</si>
  <si>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</si>
  <si>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</si>
  <si>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</si>
  <si>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</si>
  <si>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</si>
  <si>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</si>
  <si>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</si>
  <si>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</si>
  <si>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</si>
  <si>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</si>
  <si>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</si>
  <si>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</si>
  <si>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</si>
  <si>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</si>
  <si>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</si>
  <si>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</si>
  <si>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</si>
  <si>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</si>
  <si>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</si>
  <si>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</si>
  <si>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</si>
  <si>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</si>
  <si>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</si>
  <si>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</si>
  <si>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</si>
  <si>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</si>
  <si>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</si>
  <si>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</si>
  <si>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</si>
  <si>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</si>
  <si>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</si>
  <si>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</si>
  <si>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</si>
  <si>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</si>
  <si>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</si>
  <si>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</si>
  <si>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</si>
  <si>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</si>
  <si>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</si>
  <si>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</si>
  <si>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</si>
  <si>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</si>
  <si>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</si>
  <si>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</si>
  <si>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</si>
  <si>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</si>
  <si>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</si>
  <si>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</si>
  <si>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</si>
  <si>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</si>
  <si>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</si>
  <si>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</si>
  <si>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</si>
  <si>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</si>
  <si>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</si>
  <si>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</si>
  <si>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</si>
  <si>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</si>
  <si>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</si>
  <si>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</si>
  <si>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</si>
  <si>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</si>
  <si>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</si>
  <si>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</si>
  <si>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</si>
  <si>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</si>
  <si>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</si>
  <si>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</si>
  <si>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</si>
  <si>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</si>
  <si>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</si>
  <si>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</si>
  <si>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</si>
  <si>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</si>
  <si>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</si>
  <si>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</si>
  <si>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</si>
  <si>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</si>
  <si>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</si>
  <si>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</si>
  <si>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</si>
  <si>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</si>
  <si>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</si>
  <si>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</si>
  <si>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</si>
  <si>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</si>
  <si>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</si>
  <si>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</si>
  <si>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</si>
  <si>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</si>
  <si>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</si>
  <si>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</si>
  <si>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</si>
  <si>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</si>
  <si>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</si>
  <si>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</si>
  <si>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</si>
  <si>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</si>
  <si>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</si>
  <si>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</si>
  <si>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</si>
  <si>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</si>
  <si>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</si>
  <si>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</si>
  <si>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</si>
  <si>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</si>
  <si>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</si>
  <si>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</si>
  <si>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</si>
  <si>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</si>
  <si>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</si>
  <si>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</si>
  <si>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</si>
  <si>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</si>
  <si>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</si>
  <si>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</si>
  <si>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</si>
  <si>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</si>
  <si>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</si>
  <si>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</si>
  <si>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</si>
  <si>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</si>
  <si>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</si>
  <si>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</si>
  <si>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</si>
  <si>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</si>
  <si>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</si>
  <si>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</si>
  <si>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</si>
  <si>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</si>
  <si>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</si>
  <si>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</si>
  <si>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</si>
  <si>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</si>
  <si>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</si>
  <si>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</si>
  <si>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</si>
  <si>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</si>
  <si>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</si>
  <si>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</si>
  <si>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</si>
  <si>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</si>
  <si>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</si>
  <si>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</si>
  <si>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</si>
  <si>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</si>
  <si>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</si>
  <si>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</si>
  <si>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</si>
  <si>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</si>
  <si>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</si>
  <si>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</si>
  <si>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</si>
  <si>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</si>
  <si>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</si>
  <si>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</si>
  <si>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</si>
  <si>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</si>
  <si>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</si>
  <si>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</si>
  <si>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</si>
  <si>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</si>
  <si>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</si>
  <si>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</si>
  <si>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</si>
  <si>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</si>
  <si>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</si>
  <si>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</si>
  <si>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</si>
  <si>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</si>
  <si>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</si>
  <si>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</si>
  <si>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</si>
  <si>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</si>
  <si>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</si>
  <si>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</si>
  <si>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</si>
  <si>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</si>
  <si>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</si>
  <si>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</si>
  <si>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</si>
  <si>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</si>
  <si>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</si>
  <si>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</si>
  <si>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</si>
  <si>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</si>
  <si>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</si>
  <si>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</si>
  <si>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</si>
  <si>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</si>
  <si>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</si>
  <si>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</si>
  <si>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</si>
  <si>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</si>
  <si>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</si>
  <si>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</si>
  <si>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</si>
  <si>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</si>
  <si>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</si>
  <si>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</si>
  <si>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</si>
  <si>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</si>
  <si>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</si>
  <si>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</si>
  <si>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</si>
  <si>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</si>
  <si>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</si>
  <si>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</si>
  <si>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</si>
  <si>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</si>
  <si>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</si>
  <si>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</si>
  <si>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</si>
  <si>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</si>
  <si>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</si>
  <si>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</si>
  <si>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</si>
  <si>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</si>
  <si>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</si>
  <si>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</si>
  <si>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</si>
  <si>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</si>
  <si>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</si>
  <si>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</si>
  <si>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</si>
  <si>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</si>
  <si>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</si>
  <si>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</si>
  <si>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</si>
  <si>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</si>
  <si>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</si>
  <si>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</si>
  <si>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</si>
  <si>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</si>
  <si>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</si>
  <si>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</si>
  <si>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</si>
  <si>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</si>
  <si>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</si>
  <si>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</si>
  <si>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</si>
  <si>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</si>
  <si>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</si>
  <si>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</si>
  <si>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</si>
  <si>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</si>
  <si>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</si>
  <si>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</si>
  <si>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</si>
  <si>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</si>
  <si>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</si>
  <si>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</si>
  <si>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</si>
  <si>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</si>
  <si>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</si>
  <si>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</si>
  <si>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</si>
  <si>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</si>
  <si>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</si>
  <si>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</si>
  <si>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</si>
  <si>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</si>
  <si>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</si>
  <si>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</si>
  <si>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</si>
  <si>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</si>
  <si>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</si>
  <si>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</si>
  <si>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</si>
  <si>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</si>
  <si>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</si>
  <si>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</si>
  <si>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</si>
  <si>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</si>
  <si>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</si>
  <si>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</si>
  <si>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</si>
  <si>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</si>
  <si>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</si>
  <si>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</si>
  <si>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</si>
  <si>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</si>
  <si>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</si>
  <si>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</si>
  <si>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</si>
  <si>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</si>
  <si>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</si>
  <si>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</si>
  <si>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</si>
  <si>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</si>
  <si>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</si>
  <si>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</si>
  <si>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</si>
  <si>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</si>
  <si>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</si>
  <si>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</si>
  <si>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</si>
  <si>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</si>
  <si>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</si>
  <si>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</si>
  <si>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</si>
  <si>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</si>
  <si>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</si>
  <si>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</si>
  <si>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</si>
  <si>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</si>
  <si>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</si>
  <si>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</si>
  <si>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</si>
  <si>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</si>
  <si>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</si>
  <si>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</si>
  <si>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</si>
  <si>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</si>
  <si>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</si>
  <si>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</si>
  <si>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</si>
  <si>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</si>
  <si>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</si>
  <si>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</si>
  <si>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</si>
  <si>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</si>
  <si>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</si>
  <si>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</si>
  <si>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</si>
  <si>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</si>
  <si>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</si>
  <si>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</si>
  <si>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</si>
  <si>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</si>
  <si>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</si>
  <si>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</si>
  <si>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</si>
  <si>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</si>
  <si>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</si>
  <si>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</si>
  <si>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</si>
  <si>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</si>
  <si>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</si>
  <si>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</si>
  <si>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</si>
  <si>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</si>
  <si>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</si>
  <si>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</si>
  <si>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</si>
  <si>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</si>
  <si>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</si>
  <si>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</si>
  <si>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</si>
  <si>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</si>
  <si>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</si>
  <si>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</si>
  <si>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</si>
  <si>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</si>
  <si>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</si>
  <si>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</si>
  <si>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</si>
  <si>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</si>
  <si>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</si>
  <si>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</si>
  <si>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</si>
  <si>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</si>
  <si>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</si>
  <si>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</si>
  <si>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</si>
  <si>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</si>
  <si>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</si>
  <si>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</si>
  <si>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</si>
  <si>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</si>
  <si>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</si>
  <si>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</si>
  <si>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</si>
  <si>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</si>
  <si>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</si>
  <si>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</si>
  <si>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</si>
  <si>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</si>
  <si>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</si>
  <si>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</si>
  <si>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</si>
  <si>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</si>
  <si>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</si>
  <si>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</si>
  <si>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</si>
  <si>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</si>
  <si>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</si>
  <si>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</si>
  <si>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</si>
  <si>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</si>
  <si>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</si>
  <si>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</si>
  <si>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</si>
  <si>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</si>
  <si>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</si>
  <si>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</si>
  <si>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</si>
  <si>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</si>
  <si>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</si>
  <si>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</si>
  <si>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</si>
  <si>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</si>
  <si>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</si>
  <si>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</si>
  <si>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</si>
  <si>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</si>
  <si>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</si>
  <si>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</si>
  <si>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</si>
  <si>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</si>
  <si>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</si>
  <si>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</si>
  <si>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</si>
  <si>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</si>
  <si>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</si>
  <si>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</si>
  <si>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</si>
  <si>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</si>
  <si>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</si>
  <si>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</si>
  <si>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</si>
  <si>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</si>
  <si>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</si>
  <si>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</si>
  <si>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</si>
  <si>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</si>
  <si>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</si>
  <si>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</si>
  <si>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</si>
  <si>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</si>
  <si>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</si>
  <si>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</si>
  <si>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</si>
  <si>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</si>
  <si>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</si>
  <si>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</si>
  <si>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</si>
  <si>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</si>
  <si>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</si>
  <si>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</si>
  <si>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</si>
  <si>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</si>
  <si>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</si>
  <si>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</si>
  <si>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</si>
  <si>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</si>
  <si>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</si>
  <si>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</si>
  <si>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</si>
  <si>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</si>
  <si>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</si>
  <si>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</si>
  <si>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</si>
  <si>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</si>
  <si>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</si>
  <si>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</si>
  <si>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</si>
  <si>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</si>
  <si>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</si>
  <si>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</si>
  <si>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</si>
  <si>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</si>
  <si>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</si>
  <si>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</si>
  <si>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</si>
  <si>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</si>
  <si>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</si>
  <si>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</si>
  <si>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</si>
  <si>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</si>
  <si>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</si>
  <si>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</si>
  <si>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</si>
  <si>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</si>
  <si>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</si>
  <si>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</si>
  <si>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</si>
  <si>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</si>
  <si>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</si>
  <si>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</si>
  <si>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</si>
  <si>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</si>
  <si>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</si>
  <si>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</si>
  <si>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</si>
  <si>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</si>
  <si>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</si>
  <si>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</si>
  <si>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</si>
  <si>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</si>
  <si>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</si>
  <si>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</si>
  <si>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</si>
  <si>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</si>
  <si>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</si>
  <si>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</si>
  <si>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</si>
  <si>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</si>
  <si>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</si>
  <si>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</si>
  <si>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</si>
  <si>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</si>
  <si>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</si>
  <si>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</si>
  <si>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</si>
  <si>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</si>
  <si>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</si>
  <si>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</si>
  <si>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</si>
  <si>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</si>
  <si>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</si>
  <si>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</si>
  <si>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</si>
  <si>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</si>
  <si>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</si>
  <si>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</si>
  <si>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</si>
  <si>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</si>
  <si>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</si>
  <si>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</si>
  <si>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</si>
  <si>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</si>
  <si>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</si>
  <si>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</si>
  <si>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</si>
  <si>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</si>
  <si>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</si>
  <si>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</si>
  <si>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</si>
  <si>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</si>
  <si>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</si>
  <si>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</si>
  <si>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</si>
  <si>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</si>
  <si>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</si>
  <si>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</si>
  <si>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</si>
  <si>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</si>
  <si>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</si>
  <si>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</si>
  <si>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</si>
  <si>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</si>
  <si>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</si>
  <si>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</si>
  <si>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</si>
  <si>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</si>
  <si>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</si>
  <si>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</si>
  <si>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</si>
  <si>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</si>
  <si>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</si>
  <si>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</si>
  <si>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</si>
  <si>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</si>
  <si>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</si>
  <si>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</si>
  <si>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</si>
  <si>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</si>
  <si>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</si>
  <si>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</si>
  <si>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</si>
  <si>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</si>
  <si>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</si>
  <si>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</si>
  <si>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</si>
  <si>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</si>
  <si>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</si>
  <si>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</si>
  <si>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</si>
  <si>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</si>
  <si>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</si>
  <si>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</si>
  <si>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</si>
  <si>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</si>
  <si>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</si>
  <si>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</si>
  <si>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</si>
  <si>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</si>
  <si>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</si>
  <si>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</si>
  <si>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</si>
  <si>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</si>
  <si>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</si>
  <si>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</si>
  <si>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</si>
  <si>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</si>
  <si>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</si>
  <si>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</si>
  <si>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</si>
  <si>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</si>
  <si>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</si>
  <si>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</si>
  <si>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</si>
  <si>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</si>
  <si>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</si>
  <si>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</si>
  <si>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</si>
  <si>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</si>
  <si>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</si>
  <si>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</si>
  <si>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</si>
  <si>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</si>
  <si>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</si>
  <si>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</si>
  <si>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</si>
  <si>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</si>
  <si>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</si>
  <si>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</si>
  <si>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</si>
  <si>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</si>
  <si>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</si>
  <si>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</si>
  <si>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</si>
  <si>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</si>
  <si>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</si>
  <si>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</si>
  <si>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</si>
  <si>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</si>
  <si>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</si>
  <si>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</si>
  <si>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</si>
  <si>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</si>
  <si>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</si>
  <si>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</si>
  <si>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</si>
  <si>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</si>
  <si>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</si>
  <si>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</si>
  <si>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</si>
  <si>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</si>
  <si>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</si>
  <si>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</si>
  <si>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</si>
  <si>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</si>
  <si>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</si>
  <si>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</si>
  <si>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</si>
  <si>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</si>
  <si>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</si>
  <si>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</si>
  <si>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</si>
  <si>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</si>
  <si>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</si>
  <si>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</si>
  <si>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</si>
  <si>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</si>
  <si>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</si>
  <si>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</si>
  <si>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</si>
  <si>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</si>
  <si>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</si>
  <si>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</si>
  <si>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</si>
  <si>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</si>
  <si>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</si>
  <si>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</si>
  <si>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</si>
  <si>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</si>
  <si>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</si>
  <si>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</si>
  <si>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</si>
  <si>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</si>
  <si>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</si>
  <si>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</si>
  <si>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</si>
  <si>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</si>
  <si>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</si>
  <si>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</si>
  <si>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</si>
  <si>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</si>
  <si>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</si>
  <si>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</si>
  <si>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</si>
  <si>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</si>
  <si>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</si>
  <si>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</si>
  <si>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</si>
  <si>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</si>
  <si>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</si>
  <si>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</si>
  <si>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</si>
  <si>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</si>
  <si>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</si>
  <si>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</si>
  <si>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</si>
  <si>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</si>
  <si>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</si>
  <si>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</si>
  <si>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</si>
  <si>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</si>
  <si>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</si>
  <si>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</si>
  <si>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</si>
  <si>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</si>
  <si>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</si>
  <si>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</si>
  <si>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</si>
  <si>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</si>
  <si>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</si>
  <si>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</si>
  <si>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</si>
  <si>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</si>
  <si>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</si>
  <si>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</si>
  <si>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</si>
  <si>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</si>
  <si>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</si>
  <si>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</si>
  <si>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</si>
  <si>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</si>
  <si>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</si>
  <si>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</si>
  <si>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</si>
  <si>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</si>
  <si>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</si>
  <si>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</si>
  <si>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</si>
  <si>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</si>
  <si>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</si>
  <si>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</si>
  <si>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</si>
  <si>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</si>
  <si>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</si>
  <si>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</si>
  <si>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</si>
  <si>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</si>
  <si>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</si>
  <si>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</si>
  <si>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</si>
  <si>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</si>
  <si>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</si>
  <si>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</si>
  <si>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</si>
  <si>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</si>
  <si>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</si>
  <si>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</si>
  <si>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</si>
  <si>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</si>
  <si>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</si>
  <si>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</si>
  <si>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</si>
  <si>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</si>
  <si>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</si>
  <si>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</si>
  <si>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</si>
  <si>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</si>
  <si>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</si>
  <si>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</si>
  <si>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</si>
  <si>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</si>
  <si>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</si>
  <si>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</si>
  <si>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</si>
  <si>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</si>
  <si>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</si>
  <si>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</si>
  <si>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</si>
  <si>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</si>
  <si>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</si>
  <si>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</si>
  <si>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</si>
  <si>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</si>
  <si>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</si>
  <si>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</si>
  <si>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</si>
  <si>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</si>
  <si>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</si>
  <si>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</si>
  <si>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</si>
  <si>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</si>
  <si>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</si>
  <si>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</si>
  <si>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</si>
  <si>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</si>
  <si>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</si>
  <si>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</si>
  <si>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</si>
  <si>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</si>
  <si>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</si>
  <si>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</si>
  <si>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</si>
  <si>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</si>
  <si>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</si>
  <si>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</si>
  <si>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</si>
  <si>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</si>
  <si>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</si>
  <si>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</si>
  <si>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</si>
  <si>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</si>
  <si>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</si>
  <si>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</si>
  <si>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</si>
  <si>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</si>
  <si>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</si>
  <si>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</si>
  <si>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</si>
  <si>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</si>
  <si>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</si>
  <si>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</si>
  <si>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</si>
  <si>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</si>
  <si>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</si>
  <si>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</si>
  <si>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</si>
  <si>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</si>
  <si>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</si>
  <si>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</si>
  <si>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</si>
  <si>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</si>
  <si>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</si>
  <si>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</si>
  <si>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</si>
  <si>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</si>
  <si>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</si>
  <si>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</si>
  <si>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</si>
  <si>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</si>
  <si>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</si>
  <si>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</si>
  <si>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</si>
  <si>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</si>
  <si>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</si>
  <si>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</si>
  <si>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</si>
  <si>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</si>
  <si>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</si>
  <si>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</si>
  <si>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</si>
  <si>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</si>
  <si>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</si>
  <si>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</si>
  <si>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</si>
  <si>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</si>
  <si>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</si>
  <si>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</si>
  <si>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</si>
  <si>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</si>
  <si>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</si>
  <si>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</si>
  <si>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</si>
  <si>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</si>
  <si>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</si>
  <si>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</si>
  <si>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</si>
  <si>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</si>
  <si>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</si>
  <si>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</si>
  <si>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</si>
  <si>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</si>
  <si>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</si>
  <si>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</si>
  <si>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</si>
  <si>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</si>
  <si>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</si>
  <si>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</si>
  <si>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</si>
  <si>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</si>
  <si>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</si>
  <si>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</si>
  <si>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</si>
  <si>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</si>
  <si>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</si>
  <si>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</si>
  <si>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</si>
  <si>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</si>
  <si>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</si>
  <si>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</si>
  <si>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</si>
  <si>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</si>
  <si>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</si>
  <si>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</si>
  <si>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</si>
  <si>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</si>
  <si>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</si>
  <si>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</si>
  <si>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</si>
  <si>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</si>
  <si>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</si>
  <si>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</si>
  <si>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</si>
  <si>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</si>
  <si>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</si>
  <si>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</si>
  <si>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</si>
  <si>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</si>
  <si>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</si>
  <si>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</si>
  <si>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</si>
  <si>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</si>
  <si>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</si>
  <si>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</si>
  <si>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</si>
  <si>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</si>
  <si>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</si>
  <si>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</si>
  <si>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</si>
  <si>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</si>
  <si>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</si>
  <si>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</si>
  <si>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</si>
  <si>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</si>
  <si>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</si>
  <si>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</si>
  <si>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</si>
  <si>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</si>
  <si>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</si>
  <si>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</si>
  <si>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</si>
  <si>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</si>
  <si>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</si>
  <si>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</si>
  <si>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</si>
  <si>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</si>
  <si>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</si>
  <si>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</si>
  <si>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</si>
  <si>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</si>
  <si>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</si>
  <si>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</si>
  <si>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</si>
  <si>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</si>
  <si>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</si>
  <si>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</si>
  <si>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</si>
  <si>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</si>
  <si>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</si>
  <si>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</si>
  <si>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</si>
  <si>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</si>
  <si>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</si>
  <si>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</si>
  <si>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</si>
  <si>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</si>
  <si>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</si>
  <si>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</si>
  <si>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</si>
  <si>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</si>
  <si>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</si>
  <si>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</si>
  <si>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</si>
  <si>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</si>
  <si>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</si>
  <si>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</si>
  <si>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</si>
  <si>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</si>
  <si>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</si>
  <si>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</si>
  <si>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</si>
  <si>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</si>
  <si>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</si>
  <si>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</si>
  <si>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</si>
  <si>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</si>
  <si>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</si>
  <si>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</si>
  <si>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</si>
  <si>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</si>
  <si>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</si>
  <si>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</si>
  <si>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</si>
  <si>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</si>
  <si>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</si>
  <si>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</si>
  <si>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</si>
  <si>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</si>
  <si>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</si>
  <si>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</si>
  <si>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</si>
  <si>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</si>
  <si>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</si>
  <si>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</si>
  <si>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</si>
  <si>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</si>
  <si>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</si>
  <si>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</si>
  <si>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</si>
  <si>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</si>
  <si>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</si>
  <si>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</si>
  <si>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</si>
  <si>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</si>
  <si>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</si>
  <si>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</si>
  <si>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</si>
  <si>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</si>
  <si>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</si>
  <si>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</si>
  <si>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</si>
  <si>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</si>
  <si>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</si>
  <si>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</si>
  <si>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</si>
  <si>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</si>
  <si>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</si>
  <si>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</si>
  <si>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</si>
  <si>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</si>
  <si>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</si>
  <si>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</si>
  <si>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</si>
  <si>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</si>
  <si>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</si>
  <si>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</si>
  <si>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</si>
  <si>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</si>
  <si>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</si>
  <si>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</si>
  <si>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</si>
  <si>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</si>
  <si>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</si>
  <si>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</si>
  <si>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</si>
  <si>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</si>
  <si>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</si>
  <si>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</si>
  <si>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</si>
  <si>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</si>
  <si>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</si>
  <si>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</si>
  <si>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</si>
  <si>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</si>
  <si>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</si>
  <si>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</si>
  <si>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</si>
  <si>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</si>
  <si>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</si>
  <si>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</si>
  <si>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</si>
  <si>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</si>
  <si>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</si>
  <si>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</si>
  <si>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</si>
  <si>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</si>
  <si>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</si>
  <si>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</si>
  <si>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</si>
  <si>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</si>
  <si>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</si>
  <si>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</si>
  <si>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</si>
  <si>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</si>
  <si>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</si>
  <si>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</si>
  <si>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</si>
  <si>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</si>
  <si>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</si>
  <si>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</si>
  <si>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</si>
  <si>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</si>
  <si>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</si>
  <si>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</si>
  <si>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</si>
  <si>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</si>
  <si>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</si>
  <si>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</si>
  <si>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</si>
  <si>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</si>
  <si>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</si>
  <si>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</si>
  <si>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</si>
  <si>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</si>
  <si>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</si>
  <si>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</si>
  <si>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</si>
  <si>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</si>
  <si>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</si>
  <si>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</si>
  <si>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</si>
  <si>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</si>
  <si>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</si>
  <si>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</si>
  <si>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</si>
  <si>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</si>
  <si>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</si>
  <si>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</si>
  <si>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</si>
  <si>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</si>
  <si>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</si>
  <si>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</si>
  <si>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</si>
  <si>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</si>
  <si>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</si>
  <si>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</si>
  <si>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</si>
  <si>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</si>
  <si>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</si>
  <si>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</si>
  <si>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</si>
  <si>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</si>
  <si>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</si>
  <si>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</si>
  <si>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</si>
  <si>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</si>
  <si>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</si>
  <si>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</si>
  <si>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</si>
  <si>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</si>
  <si>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</si>
  <si>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</si>
  <si>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</si>
  <si>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</si>
  <si>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</si>
  <si>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</si>
  <si>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</si>
  <si>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</si>
  <si>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</si>
  <si>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</si>
  <si>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</si>
  <si>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</si>
  <si>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</si>
  <si>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</si>
  <si>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</si>
  <si>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</si>
  <si>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</si>
  <si>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</si>
  <si>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</si>
  <si>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</si>
  <si>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</si>
  <si>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</si>
  <si>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</si>
  <si>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</si>
  <si>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</si>
  <si>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</si>
  <si>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</si>
  <si>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</si>
  <si>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</si>
  <si>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</si>
  <si>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</si>
  <si>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</si>
  <si>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</si>
  <si>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</si>
  <si>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</si>
  <si>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</si>
  <si>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</si>
  <si>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</si>
  <si>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</si>
  <si>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</si>
  <si>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</si>
  <si>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</si>
  <si>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</si>
  <si>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</si>
  <si>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</si>
  <si>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</si>
  <si>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</si>
  <si>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</si>
  <si>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</si>
  <si>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</si>
  <si>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</si>
  <si>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</si>
  <si>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</si>
  <si>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</si>
  <si>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</si>
  <si>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</si>
  <si>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</si>
  <si>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</si>
  <si>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</si>
  <si>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</si>
  <si>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</si>
  <si>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</si>
  <si>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</si>
  <si>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</si>
  <si>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</si>
  <si>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</si>
  <si>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</si>
  <si>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</si>
  <si>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</si>
  <si>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</si>
  <si>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</si>
  <si>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</si>
  <si>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</si>
  <si>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</si>
  <si>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</si>
  <si>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</si>
  <si>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</si>
  <si>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</si>
  <si>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</si>
  <si>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</si>
  <si>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</si>
  <si>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</si>
  <si>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</si>
  <si>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</si>
  <si>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</si>
  <si>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</si>
  <si>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</si>
  <si>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</si>
  <si>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</si>
  <si>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</si>
  <si>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</si>
  <si>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</si>
  <si>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</si>
  <si>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</si>
  <si>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</si>
  <si>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</si>
  <si>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</si>
  <si>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</si>
  <si>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</si>
  <si>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</si>
  <si>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</si>
  <si>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</si>
  <si>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</si>
  <si>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</si>
  <si>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</si>
  <si>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</si>
  <si>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</si>
  <si>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</si>
  <si>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</si>
  <si>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</si>
  <si>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</si>
  <si>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</si>
  <si>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</si>
  <si>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</si>
  <si>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</si>
  <si>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</si>
  <si>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</si>
  <si>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</si>
  <si>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</si>
  <si>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</si>
  <si>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</si>
  <si>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</si>
  <si>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</si>
  <si>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</si>
  <si>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</si>
  <si>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</si>
  <si>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</si>
  <si>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</si>
  <si>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</si>
  <si>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</si>
  <si>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</si>
  <si>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</si>
  <si>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</si>
  <si>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</si>
  <si>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</si>
  <si>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</si>
  <si>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</si>
  <si>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</si>
  <si>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</si>
  <si>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</si>
  <si>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</si>
  <si>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</si>
  <si>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</si>
  <si>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</si>
  <si>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</si>
  <si>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</si>
  <si>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</si>
  <si>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</si>
  <si>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</si>
  <si>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</si>
  <si>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</si>
  <si>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</si>
  <si>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</si>
  <si>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</si>
  <si>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</si>
  <si>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</si>
  <si>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</si>
  <si>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</si>
  <si>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</si>
  <si>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</si>
  <si>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</si>
  <si>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</si>
  <si>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</si>
  <si>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</si>
  <si>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</si>
  <si>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</si>
  <si>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</si>
  <si>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</si>
  <si>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</si>
  <si>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</si>
  <si>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</si>
  <si>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</si>
  <si>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</si>
  <si>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</si>
  <si>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</si>
  <si>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</si>
  <si>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</si>
  <si>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</si>
  <si>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</si>
  <si>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</si>
  <si>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</si>
  <si>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</si>
  <si>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</si>
  <si>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</si>
  <si>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</si>
  <si>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</si>
  <si>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</si>
  <si>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</si>
  <si>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</si>
  <si>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</si>
  <si>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</si>
  <si>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</si>
  <si>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</si>
  <si>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</si>
  <si>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</si>
  <si>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</si>
  <si>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</si>
  <si>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</si>
  <si>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</si>
  <si>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</si>
  <si>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</si>
  <si>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</si>
  <si>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</si>
  <si>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</si>
  <si>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</si>
  <si>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</si>
  <si>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</si>
  <si>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</si>
  <si>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</si>
  <si>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</si>
  <si>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</si>
  <si>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</si>
  <si>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</si>
  <si>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</si>
  <si>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</si>
  <si>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</si>
  <si>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</si>
  <si>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</si>
  <si>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</si>
  <si>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</si>
  <si>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</si>
  <si>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</si>
  <si>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</si>
  <si>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</si>
  <si>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</si>
  <si>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</si>
  <si>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</si>
  <si>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</si>
  <si>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</si>
  <si>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</si>
  <si>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</si>
  <si>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</si>
  <si>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</si>
  <si>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</si>
  <si>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</si>
  <si>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</si>
  <si>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</si>
  <si>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</si>
  <si>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</si>
  <si>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</si>
  <si>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</si>
  <si>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</si>
  <si>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</si>
  <si>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</si>
  <si>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</si>
  <si>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</si>
  <si>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</si>
  <si>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</si>
  <si>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</si>
  <si>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</si>
  <si>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</si>
  <si>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</si>
  <si>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</si>
  <si>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</si>
  <si>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</si>
  <si>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</si>
  <si>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</si>
  <si>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</si>
  <si>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</si>
  <si>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</si>
  <si>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</si>
  <si>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</si>
  <si>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</si>
  <si>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</si>
  <si>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</si>
  <si>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</si>
  <si>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</si>
  <si>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</si>
  <si>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</si>
  <si>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</si>
  <si>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</si>
  <si>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</si>
  <si>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</si>
  <si>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</si>
  <si>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</si>
  <si>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</si>
  <si>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</si>
  <si>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</si>
  <si>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</si>
  <si>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</si>
  <si>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</si>
  <si>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</si>
  <si>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</si>
  <si>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</si>
  <si>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</si>
  <si>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</si>
  <si>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</si>
  <si>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</si>
  <si>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</si>
  <si>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</si>
  <si>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</si>
  <si>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</si>
  <si>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</si>
  <si>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</si>
  <si>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</si>
  <si>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</si>
  <si>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</si>
  <si>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</si>
  <si>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</si>
  <si>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</si>
  <si>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</si>
  <si>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</si>
  <si>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</si>
  <si>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</si>
  <si>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</si>
  <si>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</si>
  <si>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</si>
  <si>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</si>
  <si>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</si>
  <si>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</si>
  <si>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</si>
  <si>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</si>
  <si>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</si>
  <si>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</si>
  <si>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</si>
  <si>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</si>
  <si>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</si>
  <si>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</si>
  <si>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</si>
  <si>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</si>
  <si>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</si>
  <si>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</si>
  <si>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</si>
  <si>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</si>
  <si>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</si>
  <si>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</si>
  <si>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</si>
  <si>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</si>
  <si>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</si>
  <si>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</si>
  <si>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</si>
  <si>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</si>
  <si>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</si>
  <si>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</si>
  <si>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</si>
  <si>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</si>
  <si>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</si>
  <si>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</si>
  <si>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</si>
  <si>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</si>
  <si>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</si>
  <si>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</si>
  <si>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</si>
  <si>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</si>
  <si>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</si>
  <si>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</si>
  <si>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</si>
  <si>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</si>
  <si>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</si>
  <si>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</si>
  <si>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</si>
  <si>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</si>
  <si>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</si>
  <si>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</si>
  <si>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</si>
  <si>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</si>
  <si>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</si>
  <si>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</si>
  <si>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</si>
  <si>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</si>
  <si>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</si>
  <si>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</si>
  <si>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</si>
  <si>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</si>
  <si>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</si>
  <si>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</si>
  <si>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</si>
  <si>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</si>
  <si>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</si>
  <si>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</si>
  <si>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</si>
  <si>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</si>
  <si>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</si>
  <si>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</si>
  <si>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</si>
  <si>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</si>
  <si>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</si>
  <si>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</si>
  <si>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</si>
  <si>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</si>
  <si>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</si>
  <si>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</si>
  <si>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</si>
  <si>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</si>
  <si>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</si>
  <si>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</si>
  <si>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</si>
  <si>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</si>
  <si>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</si>
  <si>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</si>
  <si>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</si>
  <si>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</si>
  <si>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</si>
  <si>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</si>
  <si>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</si>
  <si>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</si>
  <si>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</si>
  <si>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</si>
  <si>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</si>
  <si>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</si>
  <si>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</si>
  <si>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</si>
  <si>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</si>
  <si>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</si>
  <si>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</si>
  <si>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</si>
  <si>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</si>
  <si>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</si>
  <si>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</si>
  <si>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</si>
  <si>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</si>
  <si>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</si>
  <si>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</si>
  <si>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</si>
  <si>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</si>
  <si>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</si>
  <si>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</si>
  <si>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</si>
  <si>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</si>
  <si>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</si>
  <si>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</si>
  <si>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</si>
  <si>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</si>
  <si>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</si>
  <si>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</si>
  <si>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</si>
  <si>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</si>
  <si>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</si>
  <si>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</si>
  <si>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</si>
  <si>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</si>
  <si>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</si>
  <si>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</si>
  <si>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</si>
  <si>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</si>
  <si>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</si>
  <si>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</si>
  <si>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</si>
  <si>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</si>
  <si>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</si>
  <si>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</si>
  <si>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</si>
  <si>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</si>
  <si>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</si>
  <si>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</si>
  <si>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</si>
  <si>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</si>
  <si>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</si>
  <si>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</si>
  <si>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</si>
  <si>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</si>
  <si>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</si>
  <si>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</si>
  <si>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</si>
  <si>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</si>
  <si>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</si>
  <si>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</si>
  <si>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</si>
  <si>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</si>
  <si>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</si>
  <si>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</si>
  <si>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</si>
  <si>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</si>
  <si>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</si>
  <si>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</si>
  <si>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</si>
  <si>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</si>
  <si>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</si>
  <si>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</si>
  <si>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</si>
  <si>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</si>
  <si>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</si>
  <si>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</si>
  <si>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</si>
  <si>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</si>
  <si>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</si>
  <si>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</si>
  <si>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</si>
  <si>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</si>
  <si>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</si>
  <si>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</si>
  <si>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</si>
  <si>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</si>
  <si>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</si>
  <si>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</si>
  <si>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</si>
  <si>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</si>
  <si>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</si>
  <si>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</si>
  <si>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</si>
  <si>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</si>
  <si>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</si>
  <si>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</si>
  <si>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</si>
  <si>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</si>
  <si>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</si>
  <si>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</si>
  <si>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</si>
  <si>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</si>
  <si>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</si>
  <si>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</si>
  <si>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</si>
  <si>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</si>
  <si>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</si>
  <si>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</si>
  <si>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</si>
  <si>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</si>
  <si>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</si>
  <si>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</si>
  <si>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</si>
  <si>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</si>
  <si>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</si>
  <si>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</si>
  <si>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</si>
  <si>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</si>
  <si>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</si>
  <si>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</si>
  <si>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</si>
  <si>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</si>
  <si>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</si>
  <si>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</si>
  <si>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</si>
  <si>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</si>
  <si>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</si>
  <si>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</si>
  <si>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</si>
  <si>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</si>
  <si>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</si>
  <si>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</si>
  <si>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</si>
  <si>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</si>
  <si>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</si>
  <si>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</si>
  <si>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</si>
  <si>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</si>
  <si>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</si>
  <si>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</si>
  <si>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</si>
  <si>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</si>
  <si>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</si>
  <si>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</si>
  <si>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</si>
  <si>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</si>
  <si>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</si>
  <si>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</si>
  <si>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</si>
  <si>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</si>
  <si>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</si>
  <si>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</si>
  <si>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</si>
  <si>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</si>
  <si>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</si>
  <si>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</si>
  <si>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</si>
  <si>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</si>
  <si>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</si>
  <si>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</si>
  <si>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</si>
  <si>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</si>
  <si>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</si>
  <si>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</si>
  <si>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</si>
  <si>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</si>
  <si>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</si>
  <si>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</si>
  <si>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</si>
  <si>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</si>
  <si>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</si>
  <si>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</si>
  <si>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</si>
  <si>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</si>
  <si>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</si>
  <si>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</si>
  <si>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</si>
  <si>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</si>
  <si>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</si>
  <si>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</si>
  <si>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</si>
  <si>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</si>
  <si>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</si>
  <si>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</si>
  <si>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</si>
  <si>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</si>
  <si>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</si>
  <si>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</si>
  <si>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</si>
  <si>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</si>
  <si>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</si>
  <si>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</si>
  <si>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</si>
  <si>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</si>
  <si>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</si>
  <si>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</si>
  <si>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</si>
  <si>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</si>
  <si>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</si>
  <si>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</si>
  <si>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</si>
  <si>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</si>
  <si>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</si>
  <si>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</si>
  <si>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</si>
  <si>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</si>
  <si>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</si>
  <si>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</si>
  <si>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</si>
  <si>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</si>
  <si>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</si>
  <si>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</si>
  <si>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</si>
  <si>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</si>
  <si>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</si>
  <si>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</si>
  <si>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</si>
  <si>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</si>
  <si>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</si>
  <si>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</si>
  <si>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</si>
  <si>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</si>
  <si>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</si>
  <si>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</si>
  <si>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</si>
  <si>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</si>
  <si>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</si>
  <si>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</si>
  <si>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</si>
  <si>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</si>
  <si>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</si>
  <si>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</si>
  <si>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</si>
  <si>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</si>
  <si>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</si>
  <si>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</si>
  <si>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</si>
  <si>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</si>
  <si>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</si>
  <si>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</si>
  <si>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</si>
  <si>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</si>
  <si>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</si>
  <si>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</si>
  <si>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</si>
  <si>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</si>
  <si>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</si>
  <si>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</si>
  <si>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</si>
  <si>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</si>
  <si>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</si>
  <si>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</si>
  <si>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</si>
  <si>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</si>
  <si>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</si>
  <si>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</si>
  <si>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</si>
  <si>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</si>
  <si>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</si>
  <si>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</si>
  <si>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</si>
  <si>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</si>
  <si>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</si>
  <si>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</si>
  <si>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</si>
  <si>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</si>
  <si>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</si>
  <si>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</si>
  <si>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</si>
  <si>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</si>
  <si>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</si>
  <si>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</si>
  <si>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</si>
  <si>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</si>
  <si>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</si>
  <si>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</si>
  <si>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</si>
  <si>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</si>
  <si>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</si>
  <si>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</si>
  <si>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</si>
  <si>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</si>
  <si>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</si>
  <si>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</si>
  <si>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</si>
  <si>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</si>
  <si>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</si>
  <si>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</si>
  <si>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</si>
  <si>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</si>
  <si>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</si>
  <si>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</si>
  <si>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</si>
  <si>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</si>
  <si>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</si>
  <si>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</si>
  <si>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</si>
  <si>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</si>
  <si>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</si>
  <si>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</si>
  <si>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</si>
  <si>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</si>
  <si>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</si>
  <si>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</si>
  <si>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</si>
  <si>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</si>
  <si>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</si>
  <si>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</si>
  <si>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</si>
  <si>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</si>
  <si>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</si>
  <si>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</si>
  <si>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</si>
  <si>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</si>
  <si>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</si>
  <si>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</si>
  <si>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</si>
  <si>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</si>
  <si>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</si>
  <si>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</si>
  <si>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</si>
  <si>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</si>
  <si>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</si>
  <si>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</si>
  <si>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</si>
  <si>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</si>
  <si>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</si>
  <si>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</si>
  <si>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</si>
  <si>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</si>
  <si>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</si>
  <si>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</si>
  <si>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</si>
  <si>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</si>
  <si>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</si>
  <si>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</si>
  <si>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</si>
  <si>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</si>
  <si>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</si>
  <si>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</si>
  <si>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</si>
  <si>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</si>
  <si>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</si>
  <si>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</si>
  <si>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</si>
  <si>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</si>
  <si>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</si>
  <si>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</si>
  <si>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</si>
  <si>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</si>
  <si>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</si>
  <si>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</si>
  <si>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</si>
  <si>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</si>
  <si>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</si>
  <si>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</si>
  <si>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</si>
  <si>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</si>
  <si>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</si>
  <si>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</si>
  <si>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</si>
  <si>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</si>
  <si>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</si>
  <si>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</si>
  <si>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</si>
  <si>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</si>
  <si>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</si>
  <si>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</si>
  <si>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</si>
  <si>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</si>
  <si>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</si>
  <si>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</si>
  <si>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</si>
  <si>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</si>
  <si>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</si>
  <si>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</si>
  <si>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</si>
  <si>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</si>
  <si>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</si>
  <si>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</si>
  <si>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</si>
  <si>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</si>
  <si>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</si>
  <si>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</si>
  <si>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</si>
  <si>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</si>
  <si>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</si>
  <si>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</si>
  <si>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</si>
  <si>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</si>
  <si>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</si>
  <si>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</si>
  <si>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</si>
  <si>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</si>
  <si>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</si>
  <si>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</si>
  <si>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</si>
  <si>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</si>
  <si>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</si>
  <si>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</si>
  <si>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</si>
  <si>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</si>
  <si>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</si>
  <si>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</si>
  <si>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</si>
  <si>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</si>
  <si>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</si>
  <si>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</si>
  <si>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</si>
  <si>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</si>
  <si>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</si>
  <si>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</si>
  <si>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</si>
  <si>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</si>
  <si>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</si>
  <si>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</si>
  <si>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</si>
  <si>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</si>
  <si>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</si>
  <si>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</si>
  <si>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</si>
  <si>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</si>
  <si>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</si>
  <si>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</si>
  <si>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</si>
  <si>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</si>
  <si>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</si>
  <si>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</si>
  <si>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</si>
  <si>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</si>
  <si>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</si>
  <si>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</si>
  <si>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</si>
  <si>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</si>
  <si>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</si>
  <si>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</si>
  <si>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</si>
  <si>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</si>
  <si>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</si>
  <si>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</si>
  <si>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</si>
  <si>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</si>
  <si>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</si>
  <si>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</si>
  <si>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</si>
  <si>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</si>
  <si>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</si>
  <si>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</si>
  <si>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</si>
  <si>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</si>
  <si>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</si>
  <si>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</si>
  <si>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</si>
  <si>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</si>
  <si>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</si>
  <si>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</si>
  <si>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</si>
  <si>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</si>
  <si>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</si>
  <si>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</si>
  <si>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</si>
  <si>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</si>
  <si>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</si>
  <si>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</si>
  <si>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</si>
  <si>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</si>
  <si>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</si>
  <si>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</si>
  <si>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</si>
  <si>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</si>
  <si>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</si>
  <si>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</si>
  <si>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</si>
  <si>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</si>
  <si>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</si>
  <si>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</si>
  <si>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</si>
  <si>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</si>
  <si>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</si>
  <si>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</si>
  <si>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</si>
  <si>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</si>
  <si>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</si>
  <si>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</si>
  <si>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</si>
  <si>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</si>
  <si>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</si>
  <si>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</si>
  <si>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</si>
  <si>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</si>
  <si>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</si>
  <si>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</si>
  <si>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</si>
  <si>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</si>
  <si>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</si>
  <si>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</si>
  <si>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</si>
  <si>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</si>
  <si>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</si>
  <si>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</si>
  <si>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</si>
  <si>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</si>
  <si>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</si>
  <si>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</si>
  <si>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</si>
  <si>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</si>
  <si>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</si>
  <si>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</si>
  <si>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</si>
  <si>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</si>
  <si>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</si>
  <si>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</si>
  <si>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</si>
  <si>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</si>
  <si>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</si>
  <si>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</si>
  <si>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</si>
  <si>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</si>
  <si>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</si>
  <si>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</si>
  <si>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</si>
  <si>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</si>
  <si>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</si>
  <si>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</si>
  <si>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</si>
  <si>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</si>
  <si>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</si>
  <si>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</si>
  <si>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</si>
  <si>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</si>
  <si>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</si>
  <si>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</si>
  <si>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</si>
  <si>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</si>
  <si>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</si>
  <si>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</si>
  <si>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</si>
  <si>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</si>
  <si>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</si>
  <si>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</si>
  <si>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</si>
  <si>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</si>
  <si>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</si>
  <si>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</si>
  <si>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</si>
  <si>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</si>
  <si>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</si>
  <si>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</si>
  <si>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</si>
  <si>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</si>
  <si>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</si>
  <si>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</si>
  <si>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</si>
  <si>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</si>
  <si>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</si>
  <si>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</si>
  <si>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</si>
  <si>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</si>
  <si>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</si>
  <si>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</si>
  <si>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</si>
  <si>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</si>
  <si>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</si>
  <si>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</si>
  <si>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</si>
  <si>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</si>
  <si>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</si>
  <si>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</si>
  <si>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</si>
  <si>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</si>
  <si>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</si>
  <si>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</si>
  <si>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</si>
  <si>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</si>
  <si>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</si>
  <si>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</si>
  <si>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</si>
  <si>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</si>
  <si>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</si>
  <si>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</si>
  <si>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</si>
  <si>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</si>
  <si>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</si>
  <si>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</si>
  <si>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</si>
  <si>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</si>
  <si>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</si>
  <si>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</si>
  <si>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</si>
  <si>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</si>
  <si>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</si>
  <si>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</si>
  <si>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</si>
  <si>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</si>
  <si>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</si>
  <si>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</si>
  <si>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</si>
  <si>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</si>
  <si>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</si>
  <si>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</si>
  <si>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</si>
  <si>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</si>
  <si>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</si>
  <si>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</si>
  <si>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</si>
  <si>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</si>
  <si>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</si>
  <si>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</si>
  <si>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</si>
  <si>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</si>
  <si>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</si>
  <si>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</si>
  <si>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</si>
  <si>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</si>
  <si>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</si>
  <si>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</si>
  <si>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</si>
  <si>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</si>
  <si>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</si>
  <si>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</si>
  <si>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</si>
  <si>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</si>
  <si>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</si>
  <si>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</si>
  <si>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</si>
  <si>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</si>
  <si>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</si>
  <si>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</si>
  <si>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</si>
  <si>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</si>
  <si>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</si>
  <si>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</si>
  <si>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</si>
  <si>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</si>
  <si>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</si>
  <si>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</si>
  <si>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</si>
  <si>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</si>
  <si>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</si>
  <si>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</si>
  <si>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</si>
  <si>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</si>
  <si>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</si>
  <si>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</si>
  <si>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</si>
  <si>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</si>
  <si>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</si>
  <si>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</si>
  <si>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</si>
  <si>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</si>
  <si>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</si>
  <si>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</si>
  <si>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</si>
  <si>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</si>
  <si>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</si>
  <si>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</si>
  <si>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</si>
  <si>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</si>
  <si>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</si>
  <si>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</si>
  <si>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</si>
  <si>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</si>
  <si>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</si>
  <si>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</si>
  <si>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</si>
  <si>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</si>
  <si>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</si>
  <si>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</si>
  <si>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</si>
  <si>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</si>
  <si>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</si>
  <si>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</si>
  <si>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</si>
  <si>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</si>
  <si>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</si>
  <si>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</si>
  <si>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</si>
  <si>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</si>
  <si>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</si>
  <si>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</si>
  <si>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</si>
  <si>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</si>
  <si>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</si>
  <si>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</si>
  <si>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</si>
  <si>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</si>
  <si>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</si>
  <si>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</si>
  <si>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</si>
  <si>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</si>
  <si>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</si>
  <si>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</si>
  <si>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</si>
  <si>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</si>
  <si>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</si>
  <si>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</si>
  <si>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</si>
  <si>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</si>
  <si>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</si>
  <si>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</si>
  <si>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</si>
  <si>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</si>
  <si>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</si>
  <si>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</si>
  <si>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</si>
  <si>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</si>
  <si>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</si>
  <si>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</si>
  <si>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</si>
  <si>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</si>
  <si>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</si>
  <si>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</si>
  <si>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</si>
  <si>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</si>
  <si>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</si>
  <si>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</si>
  <si>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</si>
  <si>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</si>
  <si>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</si>
  <si>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</si>
  <si>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</si>
  <si>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</si>
  <si>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</si>
  <si>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</si>
  <si>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</si>
  <si>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</si>
  <si>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</si>
  <si>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</si>
  <si>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</si>
  <si>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</si>
  <si>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</si>
  <si>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</si>
  <si>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</si>
  <si>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</si>
  <si>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</si>
  <si>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</si>
  <si>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</si>
  <si>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</si>
  <si>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</si>
  <si>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</si>
  <si>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</si>
  <si>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</si>
  <si>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</si>
  <si>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</si>
  <si>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</si>
  <si>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</si>
  <si>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</si>
  <si>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</si>
  <si>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</si>
  <si>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</si>
  <si>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</si>
  <si>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</si>
  <si>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</si>
  <si>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</si>
  <si>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</si>
  <si>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</si>
  <si>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</si>
  <si>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</si>
  <si>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</si>
  <si>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</si>
  <si>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</si>
  <si>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</si>
  <si>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</si>
  <si>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</si>
  <si>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</si>
  <si>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</si>
  <si>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</si>
  <si>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</si>
  <si>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</si>
  <si>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</si>
  <si>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</si>
  <si>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</si>
  <si>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</si>
  <si>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</si>
  <si>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</si>
  <si>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</si>
  <si>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</si>
  <si>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</si>
  <si>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</si>
  <si>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</si>
  <si>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</si>
  <si>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</si>
  <si>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</si>
  <si>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</si>
  <si>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</si>
  <si>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</si>
  <si>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</si>
  <si>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</si>
  <si>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</si>
  <si>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</si>
  <si>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</si>
  <si>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</si>
  <si>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</si>
  <si>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</si>
  <si>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</si>
  <si>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</si>
  <si>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</si>
  <si>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</si>
  <si>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</si>
  <si>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</si>
  <si>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</si>
  <si>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</si>
  <si>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</si>
  <si>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</si>
  <si>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</si>
  <si>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</si>
  <si>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</si>
  <si>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</si>
  <si>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</si>
  <si>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</si>
  <si>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</si>
  <si>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</si>
  <si>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</si>
  <si>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</si>
  <si>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</si>
  <si>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</si>
  <si>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</si>
  <si>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</si>
  <si>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</si>
  <si>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</si>
  <si>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</si>
  <si>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</si>
  <si>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</si>
  <si>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</si>
  <si>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</si>
  <si>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</si>
  <si>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</si>
  <si>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</si>
  <si>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</si>
  <si>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</si>
  <si>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</si>
  <si>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</si>
  <si>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</si>
  <si>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</si>
  <si>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</si>
  <si>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</si>
  <si>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</si>
  <si>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</si>
  <si>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</si>
  <si>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</si>
  <si>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</si>
  <si>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</si>
  <si>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</si>
  <si>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</si>
  <si>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</si>
  <si>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</si>
  <si>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</si>
  <si>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</si>
  <si>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</si>
  <si>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</si>
  <si>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</si>
  <si>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</si>
  <si>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</si>
  <si>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</si>
  <si>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</si>
  <si>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</si>
  <si>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</si>
  <si>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</si>
  <si>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</si>
  <si>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</si>
  <si>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</si>
  <si>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</si>
  <si>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</si>
  <si>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</si>
  <si>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</si>
  <si>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</si>
  <si>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</si>
  <si>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</si>
  <si>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</si>
  <si>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</si>
  <si>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</si>
  <si>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</si>
  <si>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</si>
  <si>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</si>
  <si>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</si>
  <si>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</si>
  <si>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</si>
  <si>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</si>
  <si>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</si>
  <si>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</si>
  <si>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</si>
  <si>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</si>
  <si>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</si>
  <si>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</si>
  <si>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</si>
  <si>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</si>
  <si>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</si>
  <si>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</si>
  <si>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</si>
  <si>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</si>
  <si>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</si>
  <si>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</si>
  <si>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</si>
  <si>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</si>
  <si>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</si>
  <si>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</si>
  <si>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</si>
  <si>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</si>
  <si>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</si>
  <si>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</si>
  <si>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</si>
  <si>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</si>
  <si>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</si>
  <si>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</si>
  <si>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</si>
  <si>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</si>
  <si>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</si>
  <si>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</si>
  <si>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</si>
  <si>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</si>
  <si>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</si>
  <si>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</si>
  <si>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</si>
  <si>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</si>
  <si>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</si>
  <si>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</si>
  <si>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</si>
  <si>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</si>
  <si>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</si>
  <si>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</si>
  <si>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</si>
  <si>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</si>
  <si>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</si>
  <si>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</si>
  <si>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</si>
  <si>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</si>
  <si>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</si>
  <si>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</si>
  <si>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</si>
  <si>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</si>
  <si>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</si>
  <si>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</si>
  <si>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</si>
  <si>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</si>
  <si>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</si>
  <si>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</si>
  <si>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</si>
  <si>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</si>
  <si>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</si>
  <si>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</si>
  <si>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</si>
  <si>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</si>
  <si>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</si>
  <si>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</si>
  <si>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</si>
  <si>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</si>
  <si>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</si>
  <si>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</si>
  <si>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</si>
  <si>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</si>
  <si>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</si>
  <si>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</si>
  <si>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</si>
  <si>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</si>
  <si>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</si>
  <si>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</si>
  <si>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</si>
  <si>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</si>
  <si>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</si>
  <si>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</si>
  <si>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</si>
  <si>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</si>
  <si>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</si>
  <si>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</si>
  <si>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</si>
  <si>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</si>
  <si>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</si>
  <si>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</si>
  <si>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</si>
  <si>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</si>
  <si>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</si>
  <si>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</si>
  <si>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</si>
  <si>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</si>
  <si>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</si>
  <si>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</si>
  <si>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</si>
  <si>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</si>
  <si>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</si>
  <si>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</si>
  <si>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</si>
  <si>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</si>
  <si>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</si>
  <si>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</si>
  <si>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</si>
  <si>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</si>
  <si>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</si>
  <si>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</si>
  <si>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</si>
  <si>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</si>
  <si>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</si>
  <si>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</si>
  <si>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</si>
  <si>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</si>
  <si>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</si>
  <si>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</si>
  <si>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</si>
  <si>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</si>
  <si>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</si>
  <si>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</si>
  <si>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</si>
  <si>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</si>
  <si>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</si>
  <si>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</si>
  <si>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</si>
  <si>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</si>
  <si>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</si>
  <si>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</si>
  <si>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</si>
  <si>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</si>
  <si>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</si>
  <si>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</si>
  <si>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</si>
  <si>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</si>
  <si>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</si>
  <si>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</si>
  <si>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</si>
  <si>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</si>
  <si>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</si>
  <si>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</si>
  <si>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</si>
  <si>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</si>
  <si>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</si>
  <si>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</si>
  <si>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</si>
  <si>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</si>
  <si>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</si>
  <si>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</si>
  <si>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</si>
  <si>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</si>
  <si>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</si>
  <si>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</si>
  <si>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</si>
  <si>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</si>
  <si>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</si>
  <si>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</si>
  <si>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</si>
  <si>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</si>
  <si>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</si>
  <si>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</si>
  <si>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</si>
  <si>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</si>
  <si>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</si>
  <si>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</si>
  <si>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</si>
  <si>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</si>
  <si>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</si>
  <si>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</si>
  <si>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</si>
  <si>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</si>
  <si>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</si>
  <si>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</si>
  <si>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</si>
  <si>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</si>
  <si>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</si>
  <si>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</si>
  <si>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</si>
  <si>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</si>
  <si>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</si>
  <si>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</si>
  <si>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</si>
  <si>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</si>
  <si>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</si>
  <si>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</si>
  <si>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</si>
  <si>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</si>
  <si>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</si>
  <si>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</si>
  <si>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</si>
  <si>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</si>
  <si>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</si>
  <si>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</si>
  <si>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</si>
  <si>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</si>
  <si>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</si>
  <si>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</si>
  <si>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</si>
  <si>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</si>
  <si>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</si>
  <si>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</si>
  <si>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</si>
  <si>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</si>
  <si>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</si>
  <si>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</si>
  <si>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</si>
  <si>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</si>
  <si>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</si>
  <si>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</si>
  <si>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</si>
  <si>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</si>
  <si>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</si>
  <si>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</si>
  <si>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</si>
  <si>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</si>
  <si>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</si>
  <si>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</si>
  <si>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</si>
  <si>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</si>
  <si>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</si>
  <si>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</si>
  <si>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</si>
  <si>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</si>
  <si>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</si>
  <si>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</si>
  <si>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</si>
  <si>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</si>
  <si>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</si>
  <si>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</si>
  <si>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</si>
  <si>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</si>
  <si>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</si>
  <si>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</si>
  <si>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</si>
  <si>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</si>
  <si>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</si>
  <si>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</si>
  <si>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</si>
  <si>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</si>
  <si>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</si>
  <si>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</si>
  <si>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</si>
  <si>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</si>
  <si>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</si>
  <si>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</si>
  <si>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</si>
  <si>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</si>
  <si>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</si>
  <si>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</si>
  <si>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</si>
  <si>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</si>
  <si>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</si>
  <si>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</si>
  <si>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</si>
  <si>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</si>
  <si>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</si>
  <si>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</si>
  <si>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</si>
  <si>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</si>
  <si>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</si>
  <si>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</si>
  <si>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</si>
  <si>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</si>
  <si>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</si>
  <si>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</si>
  <si>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</si>
  <si>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</si>
  <si>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</si>
  <si>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</si>
  <si>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</si>
  <si>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</si>
  <si>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</si>
  <si>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</si>
  <si>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</si>
  <si>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</si>
  <si>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</si>
  <si>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</si>
  <si>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</si>
  <si>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</si>
  <si>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</si>
  <si>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</si>
  <si>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</si>
  <si>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</si>
  <si>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</si>
  <si>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</si>
  <si>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</si>
  <si>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</si>
  <si>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</si>
  <si>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</si>
  <si>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</si>
  <si>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</si>
  <si>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</si>
  <si>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</si>
  <si>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</si>
  <si>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</si>
  <si>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</si>
  <si>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</si>
  <si>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</si>
  <si>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</si>
  <si>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</si>
  <si>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</si>
  <si>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</si>
  <si>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</si>
  <si>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</si>
  <si>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</si>
  <si>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</si>
  <si>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</si>
  <si>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</si>
  <si>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</si>
  <si>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</si>
  <si>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</si>
  <si>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</si>
  <si>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</si>
  <si>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</si>
  <si>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</si>
  <si>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</si>
  <si>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</si>
  <si>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</si>
  <si>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</si>
  <si>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</si>
  <si>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</si>
  <si>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</si>
  <si>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</si>
  <si>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</si>
  <si>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</si>
  <si>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</si>
  <si>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</si>
  <si>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</si>
  <si>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</si>
  <si>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</si>
  <si>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</si>
  <si>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</si>
  <si>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</si>
  <si>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</si>
  <si>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</si>
  <si>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</si>
  <si>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</si>
  <si>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</si>
  <si>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</si>
  <si>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</si>
  <si>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</si>
  <si>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</si>
  <si>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</si>
  <si>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</si>
  <si>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</si>
  <si>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</si>
  <si>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</si>
  <si>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</si>
  <si>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</si>
  <si>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</si>
  <si>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</si>
  <si>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</si>
  <si>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</si>
  <si>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</si>
  <si>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</si>
  <si>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</si>
  <si>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</si>
  <si>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</si>
  <si>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</si>
  <si>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</si>
  <si>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</si>
  <si>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</si>
  <si>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</si>
  <si>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</si>
  <si>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</si>
  <si>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</si>
  <si>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</si>
  <si>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</si>
  <si>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</si>
  <si>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</si>
  <si>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</si>
  <si>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</si>
  <si>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</si>
  <si>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</si>
  <si>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</si>
  <si>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</si>
  <si>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</si>
  <si>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</si>
  <si>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</si>
  <si>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</si>
  <si>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</si>
  <si>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</si>
  <si>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</si>
  <si>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</si>
  <si>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</si>
  <si>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</si>
  <si>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</si>
  <si>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</si>
  <si>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</si>
  <si>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</si>
  <si>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</si>
  <si>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</si>
  <si>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</si>
  <si>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</si>
  <si>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</si>
  <si>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</si>
  <si>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</si>
  <si>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</si>
  <si>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</si>
  <si>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</si>
  <si>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</si>
  <si>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</si>
  <si>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</si>
  <si>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</si>
  <si>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</si>
  <si>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</si>
  <si>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</si>
  <si>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</si>
  <si>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</si>
  <si>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</si>
  <si>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</si>
  <si>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</si>
  <si>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</si>
  <si>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</si>
  <si>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</si>
  <si>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</si>
  <si>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</si>
  <si>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</si>
  <si>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</si>
  <si>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</si>
  <si>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</si>
  <si>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</si>
  <si>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</si>
  <si>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</si>
  <si>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</si>
  <si>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</si>
  <si>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</si>
  <si>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</si>
  <si>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</si>
  <si>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</si>
  <si>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</si>
  <si>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</si>
  <si>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</si>
  <si>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</si>
  <si>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</si>
  <si>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</si>
  <si>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</si>
  <si>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</si>
  <si>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</si>
  <si>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</si>
  <si>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</si>
  <si>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</si>
  <si>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</si>
  <si>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</si>
  <si>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</si>
  <si>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</si>
  <si>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</si>
  <si>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</si>
  <si>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</si>
  <si>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</si>
  <si>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</si>
  <si>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</si>
  <si>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</si>
  <si>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</si>
  <si>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</si>
  <si>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</si>
  <si>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</si>
  <si>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</si>
  <si>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</si>
  <si>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</si>
  <si>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</si>
  <si>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</si>
  <si>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</si>
  <si>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</si>
  <si>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</si>
  <si>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</si>
  <si>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</si>
  <si>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</si>
  <si>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</si>
  <si>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</si>
  <si>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</si>
  <si>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</si>
  <si>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</si>
  <si>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</si>
  <si>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</si>
  <si>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</si>
  <si>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</si>
  <si>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</si>
  <si>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</si>
  <si>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</si>
  <si>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</si>
  <si>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</si>
  <si>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</si>
  <si>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</si>
  <si>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</si>
  <si>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</si>
  <si>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</si>
  <si>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</si>
  <si>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</si>
  <si>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</si>
  <si>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</si>
  <si>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</si>
  <si>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</si>
  <si>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</si>
  <si>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</si>
  <si>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</si>
  <si>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</si>
  <si>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</si>
  <si>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</si>
  <si>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</si>
  <si>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</si>
  <si>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</si>
  <si>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</si>
  <si>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</si>
  <si>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</si>
  <si>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</si>
  <si>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</si>
  <si>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</si>
  <si>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</si>
  <si>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</si>
  <si>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</si>
  <si>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</si>
  <si>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</si>
  <si>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</si>
  <si>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</si>
  <si>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</si>
  <si>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</si>
  <si>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</si>
  <si>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</si>
  <si>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</si>
  <si>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</si>
  <si>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</si>
  <si>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</si>
  <si>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</si>
  <si>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</si>
  <si>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</si>
  <si>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</si>
  <si>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</si>
  <si>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</si>
  <si>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</si>
  <si>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</si>
  <si>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</si>
  <si>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</si>
  <si>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</si>
  <si>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</si>
  <si>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</si>
  <si>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</si>
  <si>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</si>
  <si>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</si>
  <si>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</si>
  <si>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</si>
  <si>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</si>
  <si>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</si>
  <si>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</si>
  <si>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</si>
  <si>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</si>
  <si>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</si>
  <si>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</si>
  <si>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</si>
  <si>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</si>
  <si>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</si>
  <si>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</si>
  <si>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</si>
  <si>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</si>
  <si>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</si>
  <si>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</si>
  <si>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</si>
  <si>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</si>
  <si>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</si>
  <si>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</si>
  <si>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</si>
  <si>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</si>
  <si>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</si>
  <si>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</si>
  <si>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</si>
  <si>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</si>
  <si>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</si>
  <si>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</si>
  <si>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</si>
  <si>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</si>
  <si>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</si>
  <si>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</si>
  <si>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</si>
  <si>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</si>
  <si>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</si>
  <si>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</si>
  <si>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</si>
  <si>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</si>
  <si>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</si>
  <si>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</si>
  <si>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</si>
  <si>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</si>
  <si>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</si>
  <si>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</si>
  <si>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</si>
  <si>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</si>
  <si>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</si>
  <si>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</si>
  <si>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</si>
  <si>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</si>
  <si>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</si>
  <si>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</si>
  <si>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</si>
  <si>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</si>
  <si>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</si>
  <si>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</si>
  <si>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</si>
  <si>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</si>
  <si>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</si>
  <si>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</si>
  <si>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</si>
  <si>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</si>
  <si>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</si>
  <si>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</si>
  <si>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</si>
  <si>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</si>
  <si>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</si>
  <si>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</si>
  <si>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</si>
  <si>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</si>
  <si>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</si>
  <si>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</si>
  <si>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</si>
  <si>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</si>
  <si>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</si>
  <si>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</si>
  <si>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</si>
  <si>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</si>
  <si>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</si>
  <si>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</si>
  <si>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</si>
  <si>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</si>
  <si>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</si>
  <si>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</si>
  <si>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</si>
  <si>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</si>
  <si>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</si>
  <si>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</si>
  <si>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</si>
  <si>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</si>
  <si>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</si>
  <si>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</si>
  <si>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</si>
  <si>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</si>
  <si>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</si>
  <si>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</si>
  <si>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</si>
  <si>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</si>
  <si>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</si>
  <si>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</si>
  <si>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</si>
  <si>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</si>
  <si>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</si>
  <si>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</si>
  <si>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</si>
  <si>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</si>
  <si>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</si>
  <si>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</si>
  <si>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</si>
  <si>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</si>
  <si>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</si>
  <si>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</si>
  <si>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</si>
  <si>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</si>
  <si>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</si>
  <si>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</si>
  <si>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</si>
  <si>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</si>
  <si>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</si>
  <si>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</si>
  <si>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</si>
  <si>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</si>
  <si>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</si>
  <si>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</si>
  <si>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</si>
  <si>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</si>
  <si>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</si>
  <si>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</si>
  <si>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</si>
  <si>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</si>
  <si>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</si>
  <si>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</si>
  <si>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</si>
  <si>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</si>
  <si>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</si>
  <si>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</si>
  <si>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</si>
  <si>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</si>
  <si>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</si>
  <si>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</si>
  <si>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</si>
  <si>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</si>
  <si>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</si>
  <si>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</si>
  <si>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</si>
  <si>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</si>
  <si>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</si>
  <si>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</si>
  <si>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</si>
  <si>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</si>
  <si>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</si>
  <si>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</si>
  <si>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</si>
  <si>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</si>
  <si>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</si>
  <si>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</si>
  <si>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</si>
  <si>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</si>
  <si>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</si>
  <si>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</si>
  <si>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</si>
  <si>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</si>
  <si>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</si>
  <si>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</si>
  <si>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</si>
  <si>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</si>
  <si>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</si>
  <si>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</si>
  <si>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</si>
  <si>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</si>
  <si>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</si>
  <si>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</si>
  <si>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</si>
  <si>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</si>
  <si>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</si>
  <si>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</si>
  <si>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</si>
  <si>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</si>
  <si>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</si>
  <si>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</si>
  <si>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</si>
  <si>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</si>
  <si>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</si>
  <si>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</si>
  <si>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</si>
  <si>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</si>
  <si>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</si>
  <si>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</si>
  <si>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</si>
  <si>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</si>
  <si>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</si>
  <si>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</si>
  <si>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</si>
  <si>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</si>
  <si>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</si>
  <si>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</si>
  <si>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</si>
  <si>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</si>
  <si>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</si>
  <si>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</si>
  <si>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</si>
  <si>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</si>
  <si>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</si>
  <si>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</si>
  <si>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</si>
  <si>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</si>
  <si>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</si>
  <si>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</si>
  <si>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</si>
  <si>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</si>
  <si>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</si>
  <si>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</si>
  <si>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</si>
  <si>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</si>
  <si>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</si>
  <si>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</si>
  <si>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</si>
  <si>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</si>
  <si>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</si>
  <si>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</si>
  <si>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</si>
  <si>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</si>
  <si>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</si>
  <si>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</si>
  <si>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</si>
  <si>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</si>
  <si>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</si>
  <si>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</si>
  <si>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</si>
  <si>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</si>
  <si>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</si>
  <si>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</si>
  <si>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</si>
  <si>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</si>
  <si>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</si>
  <si>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</si>
  <si>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</si>
  <si>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</si>
  <si>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</si>
  <si>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</si>
  <si>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</si>
  <si>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</si>
  <si>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</si>
  <si>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</si>
  <si>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</si>
  <si>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</si>
  <si>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</si>
  <si>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</si>
  <si>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</si>
  <si>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</si>
  <si>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</si>
  <si>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</si>
  <si>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</si>
  <si>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</si>
  <si>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</si>
  <si>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</si>
  <si>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</si>
  <si>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</si>
  <si>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</si>
  <si>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</si>
  <si>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</si>
  <si>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</si>
  <si>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</si>
  <si>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</si>
  <si>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</si>
  <si>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</si>
  <si>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</si>
  <si>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</si>
  <si>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</si>
  <si>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</si>
  <si>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</si>
  <si>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</si>
  <si>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</si>
  <si>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</si>
  <si>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</si>
  <si>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</si>
  <si>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</si>
  <si>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</si>
  <si>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</si>
  <si>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</si>
  <si>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</si>
  <si>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</si>
  <si>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</si>
  <si>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</si>
  <si>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</si>
  <si>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</si>
  <si>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</si>
  <si>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</si>
  <si>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</si>
  <si>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</si>
  <si>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</si>
  <si>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</si>
  <si>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</si>
  <si>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</si>
  <si>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</si>
  <si>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</si>
  <si>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</si>
  <si>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</si>
  <si>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</si>
  <si>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</si>
  <si>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</si>
  <si>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</si>
  <si>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</si>
  <si>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</si>
  <si>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</si>
  <si>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</si>
  <si>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</si>
  <si>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</si>
  <si>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</si>
  <si>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</si>
  <si>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</si>
  <si>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</si>
  <si>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</si>
  <si>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</si>
  <si>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</si>
  <si>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</si>
  <si>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</si>
  <si>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</si>
  <si>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</si>
  <si>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</si>
  <si>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</si>
  <si>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</si>
  <si>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</si>
  <si>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</si>
  <si>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</si>
  <si>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</si>
  <si>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</si>
  <si>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</si>
  <si>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</si>
  <si>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</si>
  <si>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</si>
  <si>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</si>
  <si>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</si>
  <si>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</si>
  <si>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</si>
  <si>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</si>
  <si>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</si>
  <si>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</si>
  <si>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</si>
  <si>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</si>
  <si>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</si>
  <si>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</si>
  <si>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</si>
  <si>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</si>
  <si>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</si>
  <si>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</si>
  <si>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</si>
  <si>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</si>
  <si>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</si>
  <si>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</si>
  <si>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</si>
  <si>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</si>
  <si>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</si>
  <si>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</si>
  <si>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</si>
  <si>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</si>
  <si>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</si>
  <si>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</si>
  <si>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</si>
  <si>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</si>
  <si>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</si>
  <si>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</si>
  <si>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</si>
  <si>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</si>
  <si>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</si>
  <si>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</si>
  <si>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</si>
  <si>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</si>
  <si>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</si>
  <si>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</si>
  <si>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</si>
  <si>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</si>
  <si>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</si>
  <si>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</si>
  <si>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</si>
  <si>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</si>
  <si>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</si>
  <si>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</si>
  <si>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</si>
  <si>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</si>
  <si>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</si>
  <si>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</si>
  <si>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</si>
  <si>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</si>
  <si>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</si>
  <si>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</si>
  <si>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</si>
  <si>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</si>
  <si>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</si>
  <si>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</si>
  <si>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</si>
  <si>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</si>
  <si>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</si>
  <si>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</si>
  <si>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</si>
  <si>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</si>
  <si>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</si>
  <si>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</si>
  <si>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</si>
  <si>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</si>
  <si>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</si>
  <si>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</si>
  <si>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</si>
  <si>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</si>
  <si>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</si>
  <si>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</si>
  <si>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</si>
  <si>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</si>
  <si>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</si>
  <si>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</si>
  <si>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</si>
  <si>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</si>
  <si>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</si>
  <si>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</si>
  <si>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</si>
  <si>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</si>
  <si>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</si>
  <si>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</si>
  <si>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</si>
  <si>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</si>
  <si>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</si>
  <si>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</si>
  <si>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</si>
  <si>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</si>
  <si>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</si>
  <si>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</si>
  <si>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</si>
  <si>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</si>
  <si>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</si>
  <si>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</si>
  <si>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</si>
  <si>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</si>
  <si>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</si>
  <si>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</si>
  <si>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</si>
  <si>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</si>
  <si>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</si>
  <si>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</si>
  <si>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</si>
  <si>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</si>
  <si>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</si>
  <si>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</si>
  <si>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</si>
  <si>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</si>
  <si>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</si>
  <si>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</si>
  <si>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</si>
  <si>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</si>
  <si>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</si>
  <si>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</si>
  <si>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</si>
  <si>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</si>
  <si>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</si>
  <si>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</si>
  <si>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</si>
  <si>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</si>
  <si>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</si>
  <si>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</si>
  <si>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</si>
  <si>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</si>
  <si>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</si>
  <si>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</si>
  <si>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</si>
  <si>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</si>
  <si>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</si>
  <si>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</si>
  <si>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</si>
  <si>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</si>
  <si>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</si>
  <si>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</si>
  <si>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</si>
  <si>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</si>
  <si>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</si>
  <si>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</si>
  <si>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</si>
  <si>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</si>
  <si>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</si>
  <si>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</si>
  <si>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</si>
  <si>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</si>
  <si>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</si>
  <si>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</si>
  <si>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</si>
  <si>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</si>
  <si>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</si>
  <si>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</si>
  <si>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</si>
  <si>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</si>
  <si>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</si>
  <si>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</si>
  <si>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</si>
  <si>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</si>
  <si>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</si>
  <si>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</si>
  <si>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</si>
  <si>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</si>
  <si>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</si>
  <si>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</si>
  <si>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</si>
  <si>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</si>
  <si>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</si>
  <si>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</si>
  <si>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</si>
  <si>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</si>
  <si>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</si>
  <si>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</si>
  <si>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</si>
  <si>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</si>
  <si>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</si>
  <si>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</si>
  <si>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</si>
  <si>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</si>
  <si>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</si>
  <si>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</si>
  <si>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</si>
  <si>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</si>
  <si>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</si>
  <si>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</si>
  <si>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</si>
  <si>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</si>
  <si>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</si>
  <si>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</si>
  <si>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</si>
  <si>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</si>
  <si>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</si>
  <si>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</si>
  <si>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</si>
  <si>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</si>
  <si>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</si>
  <si>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</si>
  <si>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</si>
  <si>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</si>
  <si>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</si>
  <si>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</si>
  <si>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</si>
  <si>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</si>
  <si>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</si>
  <si>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</si>
  <si>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</si>
  <si>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</si>
  <si>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</si>
  <si>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</si>
  <si>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</si>
  <si>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</si>
  <si>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</si>
  <si>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</si>
  <si>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</si>
  <si>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</si>
  <si>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</si>
  <si>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</si>
  <si>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</si>
  <si>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</si>
  <si>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</si>
  <si>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</si>
  <si>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</si>
  <si>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</si>
  <si>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</si>
  <si>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</si>
  <si>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</si>
  <si>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</si>
  <si>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</si>
  <si>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</si>
  <si>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</si>
  <si>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</si>
  <si>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</si>
  <si>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</si>
  <si>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</si>
  <si>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</si>
  <si>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</si>
  <si>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</si>
  <si>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</si>
  <si>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</si>
  <si>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</si>
  <si>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</si>
  <si>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</si>
  <si>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</si>
  <si>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</si>
  <si>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</si>
  <si>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</si>
  <si>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</si>
  <si>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</si>
  <si>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</si>
  <si>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</si>
  <si>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</si>
  <si>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</si>
  <si>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</si>
  <si>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</si>
  <si>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</si>
  <si>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</si>
  <si>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</si>
  <si>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</si>
  <si>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</si>
  <si>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</si>
  <si>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</si>
  <si>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</si>
  <si>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</si>
  <si>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</si>
  <si>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</si>
  <si>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</si>
  <si>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</si>
  <si>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</si>
  <si>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</si>
  <si>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</si>
  <si>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</si>
  <si>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</si>
  <si>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</si>
  <si>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</si>
  <si>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</si>
  <si>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</si>
  <si>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</si>
  <si>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</si>
  <si>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</si>
  <si>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</si>
  <si>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</si>
  <si>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</si>
  <si>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</si>
  <si>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</si>
  <si>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</si>
  <si>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</si>
  <si>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</si>
  <si>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</si>
  <si>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</si>
  <si>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</si>
  <si>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</si>
  <si>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</si>
  <si>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</si>
  <si>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</si>
  <si>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</si>
  <si>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</si>
  <si>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</si>
  <si>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</si>
  <si>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</si>
  <si>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</si>
  <si>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</si>
  <si>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</si>
  <si>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</si>
  <si>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</si>
  <si>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</si>
  <si>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</si>
  <si>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</si>
  <si>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</si>
  <si>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</si>
  <si>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</si>
  <si>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</si>
  <si>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</si>
  <si>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</si>
  <si>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</si>
  <si>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</si>
  <si>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</si>
  <si>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</si>
  <si>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</si>
  <si>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</si>
  <si>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</si>
  <si>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</si>
  <si>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</si>
  <si>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</si>
  <si>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</si>
  <si>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</si>
  <si>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</si>
  <si>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</si>
  <si>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</si>
  <si>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</si>
  <si>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</si>
  <si>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</si>
  <si>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</si>
  <si>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</si>
  <si>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</si>
  <si>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</si>
  <si>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</si>
  <si>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</si>
  <si>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</si>
  <si>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</si>
  <si>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</si>
  <si>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</si>
  <si>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</si>
  <si>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</si>
  <si>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</si>
  <si>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</si>
  <si>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</si>
  <si>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</si>
  <si>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</si>
  <si>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</si>
  <si>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</si>
  <si>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</si>
  <si>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</si>
  <si>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</si>
  <si>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</si>
  <si>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</si>
  <si>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</si>
  <si>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</si>
  <si>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</si>
  <si>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</si>
  <si>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</si>
  <si>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</si>
  <si>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</si>
  <si>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</si>
  <si>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</si>
  <si>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</si>
  <si>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</si>
  <si>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</si>
  <si>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</si>
  <si>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</si>
  <si>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</si>
  <si>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</si>
  <si>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</si>
  <si>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</si>
  <si>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</si>
  <si>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</si>
  <si>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</si>
  <si>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</si>
  <si>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</si>
  <si>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</si>
  <si>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</si>
  <si>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</si>
  <si>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</si>
  <si>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</si>
  <si>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</si>
  <si>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</si>
  <si>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</si>
  <si>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</si>
  <si>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</si>
  <si>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</si>
  <si>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</si>
  <si>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</si>
  <si>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</si>
  <si>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</si>
  <si>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</si>
  <si>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</si>
  <si>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</si>
  <si>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</si>
  <si>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</si>
  <si>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</si>
  <si>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</si>
  <si>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</si>
  <si>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</si>
  <si>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</si>
  <si>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</si>
  <si>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</si>
  <si>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</si>
  <si>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</si>
  <si>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</si>
  <si>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</si>
  <si>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</si>
  <si>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</si>
  <si>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</si>
  <si>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</si>
  <si>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</si>
  <si>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</si>
  <si>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</si>
  <si>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</si>
  <si>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</si>
  <si>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</si>
  <si>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</si>
  <si>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</si>
  <si>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</si>
  <si>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</si>
  <si>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</si>
  <si>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</si>
  <si>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</si>
  <si>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</si>
  <si>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</si>
  <si>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</si>
  <si>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</si>
  <si>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</si>
  <si>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</si>
  <si>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</si>
  <si>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</si>
  <si>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</si>
  <si>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</si>
  <si>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</si>
  <si>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</si>
  <si>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</si>
  <si>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</si>
  <si>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</si>
  <si>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</si>
  <si>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</si>
  <si>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</si>
  <si>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</si>
  <si>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</si>
  <si>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</si>
  <si>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</si>
  <si>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</si>
  <si>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</si>
  <si>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</si>
  <si>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</si>
  <si>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</si>
  <si>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</si>
  <si>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</si>
  <si>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</si>
  <si>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</si>
  <si>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</si>
  <si>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</si>
  <si>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</si>
  <si>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</si>
  <si>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</si>
  <si>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</si>
  <si>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</si>
  <si>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</si>
  <si>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</si>
  <si>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</si>
  <si>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</si>
  <si>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</si>
  <si>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</si>
  <si>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</si>
  <si>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</si>
  <si>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</si>
  <si>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</si>
  <si>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</si>
  <si>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</si>
  <si>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</si>
  <si>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</si>
  <si>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</si>
  <si>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</si>
  <si>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</si>
  <si>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</si>
  <si>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</si>
  <si>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</si>
  <si>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</si>
  <si>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</si>
  <si>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</si>
  <si>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</si>
  <si>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</si>
  <si>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</si>
  <si>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</si>
  <si>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</si>
  <si>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</si>
  <si>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</si>
  <si>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</si>
  <si>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</si>
  <si>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</si>
  <si>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</si>
  <si>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</si>
  <si>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</si>
  <si>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</si>
  <si>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</si>
  <si>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</si>
  <si>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</si>
  <si>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</si>
  <si>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</si>
  <si>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</si>
  <si>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</si>
  <si>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</si>
  <si>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</si>
  <si>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</si>
  <si>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</si>
  <si>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</si>
  <si>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</si>
  <si>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</si>
  <si>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</si>
  <si>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</si>
  <si>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</si>
  <si>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</si>
  <si>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</si>
  <si>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</si>
  <si>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</si>
  <si>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</si>
  <si>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</si>
  <si>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</si>
  <si>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</si>
  <si>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</si>
  <si>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</si>
  <si>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</si>
  <si>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</si>
  <si>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</si>
  <si>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</si>
  <si>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</si>
  <si>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</si>
  <si>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</si>
  <si>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</si>
  <si>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</si>
  <si>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</si>
  <si>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</si>
  <si>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</si>
  <si>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</si>
  <si>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</si>
  <si>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</si>
  <si>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</si>
  <si>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</si>
  <si>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</si>
  <si>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</si>
  <si>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</si>
  <si>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</si>
  <si>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</si>
  <si>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</si>
  <si>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</si>
  <si>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</si>
  <si>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</si>
  <si>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</si>
  <si>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</si>
  <si>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</si>
  <si>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</si>
  <si>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</si>
  <si>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</si>
  <si>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</si>
  <si>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</si>
  <si>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</si>
  <si>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</si>
  <si>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</si>
  <si>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</si>
  <si>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</si>
  <si>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</si>
  <si>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</si>
  <si>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</si>
  <si>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</si>
  <si>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</si>
  <si>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</si>
  <si>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</si>
  <si>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</si>
  <si>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</si>
  <si>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</si>
  <si>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</si>
  <si>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</si>
  <si>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</si>
  <si>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</si>
  <si>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</si>
  <si>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</si>
  <si>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</si>
  <si>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</si>
  <si>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</si>
  <si>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</si>
  <si>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</si>
  <si>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</si>
  <si>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</si>
  <si>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</si>
  <si>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</si>
  <si>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</si>
  <si>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</si>
  <si>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</si>
  <si>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</si>
  <si>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</si>
  <si>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</si>
  <si>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</si>
  <si>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</si>
  <si>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</si>
  <si>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</si>
  <si>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</si>
  <si>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</si>
  <si>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</si>
  <si>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</si>
  <si>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</si>
  <si>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</si>
  <si>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</si>
  <si>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</si>
  <si>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</si>
  <si>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</si>
  <si>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</si>
  <si>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</si>
  <si>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</si>
  <si>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</si>
  <si>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</si>
  <si>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</si>
  <si>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</si>
  <si>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</si>
  <si>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</si>
  <si>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</si>
  <si>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</si>
  <si>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</si>
  <si>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</si>
  <si>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</si>
  <si>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</si>
  <si>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</si>
  <si>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</si>
  <si>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</si>
  <si>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</si>
  <si>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</si>
  <si>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</si>
  <si>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</si>
  <si>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</si>
  <si>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</si>
  <si>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</si>
  <si>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</si>
  <si>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</si>
  <si>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</si>
  <si>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</si>
  <si>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</si>
  <si>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</si>
  <si>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</si>
  <si>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</si>
  <si>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</si>
  <si>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</si>
  <si>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</si>
  <si>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</si>
  <si>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</si>
  <si>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</si>
  <si>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</si>
  <si>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</si>
  <si>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</si>
  <si>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</si>
  <si>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</si>
  <si>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</si>
  <si>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</si>
  <si>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</si>
  <si>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</si>
  <si>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</si>
  <si>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</si>
  <si>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</si>
  <si>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</si>
  <si>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</si>
  <si>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</si>
  <si>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</si>
  <si>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</si>
  <si>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</si>
  <si>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</si>
  <si>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</si>
  <si>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</si>
  <si>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</si>
  <si>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</si>
  <si>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</si>
  <si>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</si>
  <si>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</si>
  <si>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</si>
  <si>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</si>
  <si>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</si>
  <si>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</si>
  <si>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</si>
  <si>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</si>
  <si>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</si>
  <si>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</si>
  <si>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</si>
  <si>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</si>
  <si>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</si>
  <si>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</si>
  <si>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</si>
  <si>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</si>
  <si>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</si>
  <si>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</si>
  <si>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</si>
  <si>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</si>
  <si>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</si>
  <si>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</si>
  <si>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</si>
  <si>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</si>
  <si>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</si>
  <si>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</si>
  <si>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</si>
  <si>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</si>
  <si>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</si>
  <si>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</si>
  <si>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</si>
  <si>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</si>
  <si>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</si>
  <si>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</si>
  <si>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</si>
  <si>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</si>
  <si>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</si>
  <si>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</si>
  <si>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</si>
  <si>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</si>
  <si>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</si>
  <si>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</si>
  <si>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</si>
  <si>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</si>
  <si>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</si>
  <si>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</si>
  <si>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</si>
  <si>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</si>
  <si>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</si>
  <si>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</si>
  <si>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</si>
  <si>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</si>
  <si>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</si>
  <si>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</si>
  <si>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</si>
  <si>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</si>
  <si>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</si>
  <si>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</si>
  <si>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</si>
  <si>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</si>
  <si>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</si>
  <si>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</si>
  <si>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</si>
  <si>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</si>
  <si>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</si>
  <si>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</si>
  <si>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</si>
  <si>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</si>
  <si>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</si>
  <si>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</si>
  <si>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</si>
  <si>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</si>
  <si>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</si>
  <si>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</si>
  <si>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</si>
  <si>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</si>
  <si>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</si>
  <si>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</si>
  <si>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</si>
  <si>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</si>
  <si>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</si>
  <si>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</si>
  <si>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</si>
  <si>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</si>
  <si>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</si>
  <si>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</si>
  <si>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</si>
  <si>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</si>
  <si>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</si>
  <si>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</si>
  <si>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</si>
  <si>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</si>
  <si>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</si>
  <si>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</si>
  <si>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</si>
  <si>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</si>
  <si>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</si>
  <si>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</si>
  <si>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</si>
  <si>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</si>
  <si>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</si>
  <si>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</si>
  <si>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</si>
  <si>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</si>
  <si>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</si>
  <si>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</si>
  <si>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</si>
  <si>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</si>
  <si>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</si>
  <si>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</si>
  <si>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</si>
  <si>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</si>
  <si>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</si>
  <si>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</si>
  <si>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</si>
  <si>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</si>
  <si>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</si>
  <si>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</si>
  <si>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</si>
  <si>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</si>
  <si>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</si>
  <si>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</si>
  <si>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</si>
  <si>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</si>
  <si>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</si>
  <si>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</si>
  <si>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</si>
  <si>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</si>
  <si>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</si>
  <si>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</si>
  <si>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</si>
  <si>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</si>
  <si>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</si>
  <si>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</si>
  <si>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</si>
  <si>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</si>
  <si>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</si>
  <si>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</si>
  <si>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</si>
  <si>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</si>
  <si>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</si>
  <si>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</si>
  <si>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</si>
  <si>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</si>
  <si>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</si>
  <si>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</si>
  <si>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</si>
  <si>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</si>
  <si>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</si>
  <si>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</si>
  <si>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</si>
  <si>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</si>
  <si>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</si>
  <si>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</si>
  <si>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</si>
  <si>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</si>
  <si>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</si>
  <si>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</si>
  <si>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</si>
  <si>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</si>
  <si>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</si>
  <si>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</si>
  <si>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</si>
  <si>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</si>
  <si>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</si>
  <si>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</si>
  <si>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</si>
  <si>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</si>
  <si>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</si>
  <si>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</si>
  <si>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</si>
  <si>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</si>
  <si>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</si>
  <si>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</si>
  <si>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</si>
  <si>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</si>
  <si>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</si>
  <si>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</si>
  <si>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</si>
  <si>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</si>
  <si>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</si>
  <si>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</si>
  <si>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</si>
  <si>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</si>
  <si>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</si>
  <si>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</si>
  <si>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</si>
  <si>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</si>
  <si>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</si>
  <si>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</si>
  <si>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</si>
  <si>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</si>
  <si>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</si>
  <si>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</si>
  <si>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</si>
  <si>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</si>
  <si>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</si>
  <si>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</si>
  <si>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</si>
  <si>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</si>
  <si>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</si>
  <si>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</si>
  <si>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</si>
  <si>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</si>
  <si>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</si>
  <si>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</si>
  <si>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</si>
  <si>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</si>
  <si>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</si>
  <si>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</si>
  <si>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</si>
  <si>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</si>
  <si>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</si>
  <si>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</si>
  <si>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</si>
  <si>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</si>
  <si>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</si>
  <si>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</si>
  <si>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</si>
  <si>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</si>
  <si>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</si>
  <si>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</si>
  <si>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</si>
  <si>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</si>
  <si>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</si>
  <si>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</si>
  <si>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</si>
  <si>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</si>
  <si>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</si>
  <si>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</si>
  <si>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</si>
  <si>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</si>
  <si>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</si>
  <si>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</si>
  <si>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</si>
  <si>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</si>
  <si>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</si>
  <si>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</si>
  <si>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</si>
  <si>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</si>
  <si>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</si>
  <si>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</si>
  <si>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</si>
  <si>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</si>
  <si>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</si>
  <si>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</si>
  <si>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</si>
  <si>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</si>
  <si>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</si>
  <si>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</si>
  <si>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</si>
  <si>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</si>
  <si>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</si>
  <si>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</si>
  <si>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</si>
  <si>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</si>
  <si>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</si>
  <si>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</si>
  <si>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</si>
  <si>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</si>
  <si>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</si>
  <si>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</si>
  <si>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</si>
  <si>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</si>
  <si>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</si>
  <si>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</si>
  <si>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</si>
  <si>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</si>
  <si>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</si>
  <si>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</si>
  <si>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</si>
  <si>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</si>
  <si>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</si>
  <si>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</si>
  <si>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</si>
  <si>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</si>
  <si>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</si>
  <si>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</si>
  <si>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</si>
  <si>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</si>
  <si>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</si>
  <si>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</si>
  <si>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</si>
  <si>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</si>
  <si>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</si>
  <si>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</si>
  <si>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</si>
  <si>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</si>
  <si>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</si>
  <si>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</si>
  <si>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</si>
  <si>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</si>
  <si>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</si>
  <si>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</si>
  <si>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</si>
  <si>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</si>
  <si>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</si>
  <si>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</si>
  <si>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</si>
  <si>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</si>
  <si>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</si>
  <si>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</si>
  <si>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</si>
  <si>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</si>
  <si>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</si>
  <si>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</si>
  <si>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</si>
  <si>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</si>
  <si>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</si>
  <si>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</si>
  <si>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</si>
  <si>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</si>
  <si>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</si>
  <si>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</si>
  <si>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</si>
  <si>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</si>
  <si>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</si>
  <si>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</si>
  <si>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</si>
  <si>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</si>
  <si>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</si>
  <si>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</si>
  <si>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</si>
  <si>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</si>
  <si>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</si>
  <si>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</si>
  <si>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</si>
  <si>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</si>
  <si>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</si>
  <si>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</si>
  <si>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</si>
  <si>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</si>
  <si>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</si>
  <si>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</si>
  <si>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</si>
  <si>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</si>
  <si>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</si>
  <si>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</si>
  <si>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</si>
  <si>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</si>
  <si>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</si>
  <si>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</si>
  <si>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</si>
  <si>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</si>
  <si>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</si>
  <si>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</si>
  <si>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</si>
  <si>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</si>
  <si>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</si>
  <si>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</si>
  <si>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</si>
  <si>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</si>
  <si>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</si>
  <si>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</si>
  <si>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</si>
  <si>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</si>
  <si>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</si>
  <si>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</si>
  <si>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</si>
  <si>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</si>
  <si>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</si>
  <si>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</si>
  <si>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</si>
  <si>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</si>
  <si>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</si>
  <si>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</si>
  <si>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</si>
  <si>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</si>
  <si>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</si>
  <si>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</si>
  <si>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</si>
  <si>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</si>
  <si>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</si>
  <si>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</si>
  <si>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</si>
  <si>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</si>
  <si>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</si>
  <si>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</si>
  <si>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</si>
  <si>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</si>
  <si>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</si>
  <si>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</si>
  <si>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</si>
  <si>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</si>
  <si>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</si>
  <si>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</si>
  <si>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</si>
  <si>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</si>
  <si>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</si>
  <si>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</si>
  <si>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</si>
  <si>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</si>
  <si>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</si>
  <si>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</si>
  <si>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</si>
  <si>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</si>
  <si>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</si>
  <si>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</si>
  <si>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</si>
  <si>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</si>
  <si>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</si>
  <si>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</si>
  <si>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</si>
  <si>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</si>
  <si>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</si>
  <si>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</si>
  <si>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</si>
  <si>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</si>
  <si>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</si>
  <si>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</si>
  <si>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</si>
  <si>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</si>
  <si>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</si>
  <si>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</si>
  <si>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</si>
  <si>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</si>
  <si>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</si>
  <si>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</si>
  <si>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</si>
  <si>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</si>
  <si>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</si>
  <si>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</si>
  <si>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</si>
  <si>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</si>
  <si>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</si>
  <si>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</si>
  <si>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</si>
  <si>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</si>
  <si>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</si>
  <si>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</si>
  <si>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</si>
  <si>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</si>
  <si>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</si>
  <si>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</si>
  <si>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</si>
  <si>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</si>
  <si>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</si>
  <si>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</si>
  <si>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</si>
  <si>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</si>
  <si>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</si>
  <si>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</si>
  <si>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</si>
  <si>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</si>
  <si>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</si>
  <si>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</si>
  <si>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</si>
  <si>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</si>
  <si>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</si>
  <si>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</si>
  <si>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</si>
  <si>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</si>
  <si>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</si>
  <si>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</si>
  <si>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</si>
  <si>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</si>
  <si>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</si>
  <si>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</si>
  <si>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</si>
  <si>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</si>
  <si>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</si>
  <si>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</si>
  <si>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</si>
  <si>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</si>
  <si>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</si>
  <si>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</si>
  <si>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</si>
  <si>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</si>
  <si>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</si>
  <si>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</si>
  <si>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</si>
  <si>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</si>
  <si>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</si>
  <si>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</si>
  <si>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</si>
  <si>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</si>
  <si>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</si>
  <si>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</si>
  <si>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</si>
  <si>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</si>
  <si>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</si>
  <si>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</si>
  <si>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</si>
  <si>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</si>
  <si>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</si>
  <si>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</si>
  <si>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</si>
  <si>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</si>
  <si>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</si>
  <si>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</si>
  <si>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</si>
  <si>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</si>
  <si>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</si>
  <si>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</si>
  <si>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</si>
  <si>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</si>
  <si>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</si>
  <si>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</si>
  <si>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</si>
  <si>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</si>
  <si>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</si>
  <si>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</si>
  <si>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</si>
  <si>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</si>
  <si>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</si>
  <si>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</si>
  <si>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</si>
  <si>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</si>
  <si>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</si>
  <si>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</si>
  <si>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</si>
  <si>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</si>
  <si>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</si>
  <si>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</si>
  <si>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</si>
  <si>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</si>
  <si>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</si>
  <si>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</si>
  <si>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</si>
  <si>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</si>
  <si>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</si>
  <si>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</si>
  <si>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</si>
  <si>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</si>
  <si>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</si>
  <si>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</si>
  <si>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</si>
  <si>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</si>
  <si>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</si>
  <si>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</si>
  <si>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</si>
  <si>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</si>
  <si>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</si>
  <si>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</si>
  <si>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</si>
  <si>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</si>
  <si>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</si>
  <si>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</si>
  <si>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</si>
  <si>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</si>
  <si>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</si>
  <si>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</si>
  <si>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</si>
  <si>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</si>
  <si>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</si>
  <si>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</si>
  <si>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</si>
  <si>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</si>
  <si>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</si>
  <si>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</si>
  <si>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</si>
  <si>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</si>
  <si>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</si>
  <si>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</si>
  <si>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</si>
  <si>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</si>
  <si>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</si>
  <si>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</si>
  <si>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</si>
  <si>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</si>
  <si>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</si>
  <si>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</si>
  <si>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</si>
  <si>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</si>
  <si>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</si>
  <si>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</si>
  <si>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</si>
  <si>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</si>
  <si>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</si>
  <si>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</si>
  <si>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</si>
  <si>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</si>
  <si>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</si>
  <si>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</si>
  <si>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</si>
  <si>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</si>
  <si>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</si>
  <si>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</si>
  <si>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</si>
  <si>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</si>
  <si>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</si>
  <si>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</si>
  <si>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</si>
  <si>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</si>
  <si>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</si>
  <si>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</si>
  <si>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</si>
  <si>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</si>
  <si>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</si>
  <si>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</si>
  <si>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</si>
  <si>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</si>
  <si>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</si>
  <si>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</si>
  <si>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</si>
  <si>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</si>
  <si>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</si>
  <si>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</si>
  <si>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</si>
  <si>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</si>
  <si>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</si>
  <si>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</si>
  <si>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</si>
  <si>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</si>
  <si>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</si>
  <si>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</si>
  <si>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</si>
  <si>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</si>
  <si>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</si>
  <si>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</si>
  <si>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</si>
  <si>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</si>
  <si>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</si>
  <si>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</si>
  <si>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</si>
  <si>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</si>
  <si>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</si>
  <si>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</si>
  <si>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</si>
  <si>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</si>
  <si>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</si>
  <si>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</si>
  <si>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</si>
  <si>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</si>
  <si>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</si>
  <si>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</si>
  <si>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</si>
  <si>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</si>
  <si>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</si>
  <si>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</si>
  <si>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</si>
  <si>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</si>
  <si>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</si>
  <si>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</si>
  <si>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</si>
  <si>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</si>
  <si>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</si>
  <si>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</si>
  <si>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</si>
  <si>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</si>
  <si>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</si>
  <si>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</si>
  <si>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</si>
  <si>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</si>
  <si>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</si>
  <si>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</si>
  <si>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</si>
  <si>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</si>
  <si>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</si>
  <si>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</si>
  <si>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</si>
  <si>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</si>
  <si>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</si>
  <si>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</si>
  <si>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</si>
  <si>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</si>
  <si>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</si>
  <si>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</si>
  <si>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</si>
  <si>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</si>
  <si>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</si>
  <si>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</si>
  <si>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</si>
  <si>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</si>
  <si>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</si>
  <si>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</si>
  <si>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</si>
  <si>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</si>
  <si>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</si>
  <si>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</si>
  <si>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</si>
  <si>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</si>
  <si>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</si>
  <si>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</si>
  <si>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</si>
  <si>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</si>
  <si>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</si>
  <si>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</si>
  <si>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</si>
  <si>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</si>
  <si>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</si>
  <si>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</si>
  <si>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</si>
  <si>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</si>
  <si>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</si>
  <si>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</si>
  <si>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</si>
  <si>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</si>
  <si>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</si>
  <si>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</si>
  <si>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</si>
  <si>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</si>
  <si>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</si>
  <si>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</si>
  <si>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</si>
  <si>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</si>
  <si>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</si>
  <si>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</si>
  <si>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</si>
  <si>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</si>
  <si>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</si>
  <si>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</si>
  <si>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</si>
  <si>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</si>
  <si>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</si>
  <si>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</si>
  <si>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</si>
  <si>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</si>
  <si>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</si>
  <si>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</si>
  <si>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</si>
  <si>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</si>
  <si>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</si>
  <si>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</si>
  <si>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</si>
  <si>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</si>
  <si>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</si>
  <si>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</si>
  <si>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</si>
  <si>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</si>
  <si>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</si>
  <si>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</si>
  <si>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</si>
  <si>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</si>
  <si>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</si>
  <si>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</si>
  <si>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</si>
  <si>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</si>
  <si>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</si>
  <si>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</si>
  <si>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</si>
  <si>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</si>
  <si>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</si>
  <si>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</si>
  <si>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</si>
  <si>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</si>
  <si>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</si>
  <si>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</si>
  <si>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</si>
  <si>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</si>
  <si>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</si>
  <si>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</si>
  <si>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</si>
  <si>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</si>
  <si>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</si>
  <si>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</si>
  <si>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</si>
  <si>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</si>
  <si>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</si>
  <si>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</si>
  <si>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</si>
  <si>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</si>
  <si>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</si>
  <si>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</si>
  <si>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</si>
  <si>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</si>
  <si>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</si>
  <si>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</si>
  <si>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</si>
  <si>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</si>
  <si>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</si>
  <si>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</si>
  <si>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</si>
  <si>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</si>
  <si>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</si>
  <si>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</si>
  <si>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</si>
  <si>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</si>
  <si>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</si>
  <si>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</si>
  <si>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</si>
  <si>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</si>
  <si>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</si>
  <si>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</si>
  <si>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</si>
  <si>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</si>
  <si>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</si>
  <si>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</si>
  <si>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</si>
  <si>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</si>
  <si>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</si>
  <si>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</si>
  <si>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</si>
  <si>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</si>
  <si>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</si>
  <si>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</si>
  <si>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</si>
  <si>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</si>
  <si>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</si>
  <si>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</si>
  <si>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</si>
  <si>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</si>
  <si>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</si>
  <si>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</si>
  <si>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</si>
  <si>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</si>
  <si>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</si>
  <si>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</si>
  <si>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</si>
  <si>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</si>
  <si>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</si>
  <si>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</si>
  <si>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</si>
  <si>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</si>
  <si>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</si>
  <si>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</si>
  <si>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</si>
  <si>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</si>
  <si>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</si>
  <si>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</si>
  <si>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</si>
  <si>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</si>
  <si>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</si>
  <si>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</si>
  <si>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</si>
  <si>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</si>
  <si>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</si>
  <si>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</si>
  <si>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</si>
  <si>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</si>
  <si>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</si>
  <si>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</si>
  <si>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</si>
  <si>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</si>
  <si>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</si>
  <si>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</si>
  <si>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</si>
  <si>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</si>
  <si>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</si>
  <si>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</si>
  <si>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</si>
  <si>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</si>
  <si>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</si>
  <si>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</si>
  <si>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</si>
  <si>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</si>
  <si>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</si>
  <si>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</si>
  <si>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</si>
  <si>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</si>
  <si>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</si>
  <si>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</si>
  <si>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</si>
  <si>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</si>
  <si>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</si>
  <si>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</si>
  <si>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</si>
  <si>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</si>
  <si>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</si>
  <si>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</si>
  <si>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</si>
  <si>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</si>
  <si>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</si>
  <si>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</si>
  <si>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</si>
  <si>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</si>
  <si>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</si>
  <si>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</si>
  <si>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</si>
  <si>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</si>
  <si>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</si>
  <si>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</si>
  <si>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</si>
  <si>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</si>
  <si>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</si>
  <si>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</si>
  <si>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</si>
  <si>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</si>
  <si>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</si>
  <si>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</si>
  <si>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</si>
  <si>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</si>
  <si>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</si>
  <si>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</si>
  <si>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</si>
  <si>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</si>
  <si>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</si>
  <si>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</si>
  <si>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</si>
  <si>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</si>
  <si>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</si>
  <si>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</si>
  <si>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</si>
  <si>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</si>
  <si>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</si>
  <si>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</si>
  <si>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</si>
  <si>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</si>
  <si>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</si>
  <si>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</si>
  <si>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</si>
  <si>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</si>
  <si>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</si>
  <si>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</si>
  <si>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</si>
  <si>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</si>
  <si>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</si>
  <si>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</si>
  <si>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</si>
  <si>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</si>
  <si>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</si>
  <si>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</si>
  <si>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</si>
  <si>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</si>
  <si>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</si>
  <si>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</si>
  <si>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</si>
  <si>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</si>
  <si>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</si>
  <si>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</si>
  <si>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</si>
  <si>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</si>
  <si>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</si>
  <si>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</si>
  <si>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</si>
  <si>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</si>
  <si>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</si>
  <si>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</si>
  <si>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</si>
  <si>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</si>
  <si>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</si>
  <si>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</si>
  <si>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</si>
  <si>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</si>
  <si>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</si>
  <si>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</si>
  <si>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</si>
  <si>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</si>
  <si>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</si>
  <si>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</si>
  <si>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</si>
  <si>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</si>
  <si>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</si>
  <si>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</si>
  <si>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</si>
  <si>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</si>
  <si>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</si>
  <si>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</si>
  <si>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</si>
  <si>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</si>
  <si>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</si>
  <si>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</si>
  <si>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</si>
  <si>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</si>
  <si>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</si>
  <si>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</si>
  <si>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</si>
  <si>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</si>
  <si>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</si>
  <si>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</si>
  <si>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</si>
  <si>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</si>
  <si>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</si>
  <si>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</si>
  <si>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</si>
  <si>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</si>
  <si>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</si>
  <si>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</si>
  <si>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</si>
  <si>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</si>
  <si>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</si>
  <si>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</si>
  <si>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</si>
  <si>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</si>
  <si>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</si>
  <si>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</si>
  <si>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</si>
  <si>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</si>
  <si>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</si>
  <si>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</si>
  <si>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</si>
  <si>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</si>
  <si>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</si>
  <si>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</si>
  <si>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</si>
  <si>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</si>
  <si>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</si>
  <si>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</si>
  <si>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</si>
  <si>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</si>
  <si>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</si>
  <si>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</si>
  <si>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</si>
  <si>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</si>
  <si>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</si>
  <si>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</si>
  <si>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</si>
  <si>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</si>
  <si>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</si>
  <si>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</si>
  <si>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</si>
  <si>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</si>
  <si>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</si>
  <si>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</si>
  <si>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</si>
  <si>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</si>
  <si>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</si>
  <si>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</si>
  <si>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</si>
  <si>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</si>
  <si>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</si>
  <si>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</si>
  <si>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</si>
  <si>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</si>
  <si>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</si>
  <si>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</si>
  <si>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</si>
  <si>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</si>
  <si>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</si>
  <si>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</si>
  <si>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</si>
  <si>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</si>
  <si>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</si>
  <si>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</si>
  <si>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</si>
  <si>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</si>
  <si>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</si>
  <si>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</si>
  <si>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</si>
  <si>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</si>
  <si>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</si>
  <si>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</si>
  <si>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</si>
  <si>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</si>
  <si>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</si>
  <si>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</si>
  <si>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</si>
  <si>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</si>
  <si>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</si>
  <si>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</si>
  <si>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</si>
  <si>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</si>
  <si>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</si>
  <si>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</si>
  <si>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</si>
  <si>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</si>
  <si>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</si>
  <si>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</si>
  <si>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</si>
  <si>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</si>
  <si>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</si>
  <si>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</si>
  <si>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</si>
  <si>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</si>
  <si>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</si>
  <si>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</si>
  <si>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</si>
  <si>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</si>
  <si>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</si>
  <si>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</si>
  <si>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</si>
  <si>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</si>
  <si>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</si>
  <si>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</si>
  <si>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</si>
  <si>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</si>
  <si>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</si>
  <si>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</si>
  <si>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</si>
  <si>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</si>
  <si>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</si>
  <si>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</si>
  <si>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</si>
  <si>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</si>
  <si>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</si>
  <si>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</si>
  <si>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</si>
  <si>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</si>
  <si>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</si>
  <si>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</si>
  <si>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</si>
  <si>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</si>
  <si>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</si>
  <si>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</si>
  <si>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</si>
  <si>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</si>
  <si>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</si>
  <si>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</si>
  <si>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</si>
  <si>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</si>
  <si>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</si>
  <si>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</si>
  <si>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</si>
  <si>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</si>
  <si>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</si>
  <si>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</si>
  <si>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</si>
  <si>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</si>
  <si>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</si>
  <si>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</si>
  <si>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</si>
  <si>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</si>
  <si>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</si>
  <si>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</si>
  <si>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</si>
  <si>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</si>
  <si>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</si>
  <si>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</si>
  <si>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</si>
  <si>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</si>
  <si>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</si>
  <si>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</si>
  <si>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</si>
  <si>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</si>
  <si>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</si>
  <si>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</si>
  <si>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</si>
  <si>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</si>
  <si>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</si>
  <si>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</si>
  <si>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</si>
  <si>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</si>
  <si>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</si>
  <si>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</si>
  <si>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</si>
  <si>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</si>
  <si>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</si>
  <si>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</si>
  <si>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</si>
  <si>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</si>
  <si>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</si>
  <si>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</si>
  <si>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</si>
  <si>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</si>
  <si>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</si>
  <si>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</si>
  <si>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</si>
  <si>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</si>
  <si>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</si>
  <si>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</si>
  <si>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</si>
  <si>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</si>
  <si>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</si>
  <si>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</si>
  <si>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</si>
  <si>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</si>
  <si>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</si>
  <si>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</si>
  <si>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</si>
  <si>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</si>
  <si>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</si>
  <si>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</si>
  <si>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</si>
  <si>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</si>
  <si>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</si>
  <si>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</si>
  <si>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</si>
  <si>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</si>
  <si>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</si>
  <si>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</si>
  <si>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</si>
  <si>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</si>
  <si>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</si>
  <si>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</si>
  <si>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</si>
  <si>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</si>
  <si>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</si>
  <si>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</si>
  <si>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</si>
  <si>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</si>
  <si>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</si>
  <si>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</si>
  <si>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</si>
  <si>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</si>
  <si>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</si>
  <si>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</si>
  <si>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</si>
  <si>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</si>
  <si>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</si>
  <si>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</si>
  <si>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</si>
  <si>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</si>
  <si>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</si>
  <si>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</si>
  <si>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</si>
  <si>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</si>
  <si>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</si>
  <si>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</si>
  <si>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</si>
  <si>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</si>
  <si>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</si>
  <si>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</si>
  <si>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</si>
  <si>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</si>
  <si>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</si>
  <si>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</si>
  <si>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</si>
  <si>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</si>
  <si>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</si>
  <si>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</si>
  <si>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</si>
  <si>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</si>
  <si>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</si>
  <si>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</si>
  <si>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</si>
  <si>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</si>
  <si>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</si>
  <si>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</si>
  <si>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</si>
  <si>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</si>
  <si>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</si>
  <si>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</si>
  <si>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</si>
  <si>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</si>
  <si>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</si>
  <si>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</si>
  <si>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</si>
  <si>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</si>
  <si>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</si>
  <si>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</si>
  <si>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</si>
  <si>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</si>
  <si>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</si>
  <si>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</si>
  <si>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</si>
  <si>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</si>
  <si>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</si>
  <si>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</si>
  <si>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</si>
  <si>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</si>
  <si>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</si>
  <si>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</si>
  <si>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</si>
  <si>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</si>
  <si>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</si>
  <si>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</si>
  <si>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</si>
  <si>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</si>
  <si>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</si>
  <si>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</si>
  <si>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</si>
  <si>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</si>
  <si>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</si>
  <si>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</si>
  <si>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</si>
  <si>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</si>
  <si>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</si>
  <si>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</si>
  <si>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</si>
  <si>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</si>
  <si>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</si>
  <si>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</si>
  <si>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</si>
  <si>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</si>
  <si>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</si>
  <si>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</si>
  <si>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</si>
  <si>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</si>
  <si>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</si>
  <si>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</si>
  <si>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</si>
  <si>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</si>
  <si>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</si>
  <si>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</si>
  <si>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</si>
  <si>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</si>
  <si>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</si>
  <si>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</si>
  <si>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</si>
  <si>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</si>
  <si>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</si>
  <si>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</si>
  <si>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</si>
  <si>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</si>
  <si>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</si>
  <si>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</si>
  <si>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</si>
  <si>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</si>
  <si>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</si>
  <si>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</si>
  <si>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</si>
  <si>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</si>
  <si>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</si>
  <si>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</si>
  <si>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</si>
  <si>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</si>
  <si>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</si>
  <si>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</si>
  <si>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</si>
  <si>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</si>
  <si>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</si>
  <si>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</si>
  <si>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</si>
  <si>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</si>
  <si>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</si>
  <si>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</si>
  <si>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</si>
  <si>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</si>
  <si>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</si>
  <si>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</si>
  <si>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</si>
  <si>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</si>
  <si>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</si>
  <si>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</si>
  <si>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</si>
  <si>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</si>
  <si>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</si>
  <si>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</si>
  <si>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</si>
  <si>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</si>
  <si>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</si>
  <si>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</si>
  <si>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</si>
  <si>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</si>
  <si>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</si>
  <si>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</si>
  <si>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</si>
  <si>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</si>
  <si>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</si>
  <si>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</si>
  <si>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</si>
  <si>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</si>
  <si>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</si>
  <si>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</si>
  <si>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</si>
  <si>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</si>
  <si>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</si>
  <si>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</si>
  <si>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</si>
  <si>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</si>
  <si>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</si>
  <si>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</si>
  <si>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</si>
  <si>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</si>
  <si>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</si>
  <si>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</si>
  <si>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</si>
  <si>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</si>
  <si>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</si>
  <si>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</si>
  <si>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</si>
  <si>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</si>
  <si>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</si>
  <si>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</si>
  <si>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</si>
  <si>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</si>
  <si>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</si>
  <si>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</si>
  <si>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</si>
  <si>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</si>
  <si>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</si>
  <si>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</si>
  <si>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</si>
  <si>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</si>
  <si>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</si>
  <si>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</si>
  <si>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</si>
  <si>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</si>
  <si>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</si>
  <si>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</si>
  <si>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</si>
  <si>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</si>
  <si>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</si>
  <si>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</si>
  <si>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</si>
  <si>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</si>
  <si>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</si>
  <si>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</si>
  <si>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</si>
  <si>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</si>
  <si>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</si>
  <si>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</si>
  <si>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</si>
  <si>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</si>
  <si>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</si>
  <si>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</si>
  <si>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</si>
  <si>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</si>
  <si>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</si>
  <si>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</si>
  <si>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</si>
  <si>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</si>
  <si>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</si>
  <si>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</si>
  <si>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</si>
  <si>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</si>
  <si>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</si>
  <si>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</si>
  <si>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</si>
  <si>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</si>
  <si>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</si>
  <si>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</si>
  <si>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</si>
  <si>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</si>
  <si>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</si>
  <si>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</si>
  <si>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</si>
  <si>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</si>
  <si>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</si>
  <si>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</si>
  <si>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</si>
  <si>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</si>
  <si>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</si>
  <si>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</si>
  <si>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</si>
  <si>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</si>
  <si>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</si>
  <si>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</si>
  <si>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</si>
  <si>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</si>
  <si>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</si>
  <si>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</si>
  <si>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</si>
  <si>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</si>
  <si>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</si>
  <si>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</si>
  <si>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</si>
  <si>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</si>
  <si>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</si>
  <si>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</si>
  <si>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</si>
  <si>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</si>
  <si>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</si>
  <si>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</si>
  <si>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</si>
  <si>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</si>
  <si>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</si>
  <si>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</si>
  <si>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</si>
  <si>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</si>
  <si>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</si>
  <si>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</si>
  <si>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</si>
  <si>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</si>
  <si>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</si>
  <si>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</si>
  <si>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</si>
  <si>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</si>
  <si>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</si>
  <si>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</si>
  <si>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</si>
  <si>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</si>
  <si>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</si>
  <si>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</si>
  <si>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</si>
  <si>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</si>
  <si>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</si>
  <si>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</si>
  <si>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</si>
  <si>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</si>
  <si>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</si>
  <si>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</si>
  <si>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</si>
  <si>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</si>
  <si>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</si>
  <si>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</si>
  <si>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</si>
  <si>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</si>
  <si>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</si>
  <si>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</si>
  <si>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</si>
  <si>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</si>
  <si>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</si>
  <si>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</si>
  <si>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</si>
  <si>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</si>
  <si>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</si>
  <si>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</si>
  <si>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</si>
  <si>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</si>
  <si>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</si>
  <si>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</si>
  <si>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</si>
  <si>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</si>
  <si>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</si>
  <si>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</si>
  <si>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</si>
  <si>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</si>
  <si>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</si>
  <si>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</si>
  <si>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</si>
  <si>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</si>
  <si>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</si>
  <si>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</si>
  <si>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</si>
  <si>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</si>
  <si>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</si>
  <si>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</si>
  <si>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</si>
  <si>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</si>
  <si>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</si>
  <si>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</si>
  <si>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</si>
  <si>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</si>
  <si>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</si>
  <si>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</si>
  <si>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</si>
  <si>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</si>
  <si>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</si>
  <si>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</si>
  <si>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</si>
  <si>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</si>
  <si>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</si>
  <si>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</si>
  <si>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</si>
  <si>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</si>
  <si>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</si>
  <si>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</si>
  <si>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</si>
  <si>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</si>
  <si>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</si>
  <si>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</si>
  <si>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</si>
  <si>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</si>
  <si>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</si>
  <si>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</si>
  <si>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</si>
  <si>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</si>
  <si>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</si>
  <si>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</si>
  <si>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</si>
  <si>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</si>
  <si>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</si>
  <si>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</si>
  <si>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</si>
  <si>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</si>
  <si>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</si>
  <si>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</si>
  <si>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</si>
  <si>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</si>
  <si>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</si>
  <si>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</si>
  <si>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</si>
  <si>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</si>
  <si>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</si>
  <si>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</si>
  <si>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</si>
  <si>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</si>
  <si>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</si>
  <si>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</si>
  <si>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</si>
  <si>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</si>
  <si>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</si>
  <si>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</si>
  <si>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</si>
  <si>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</si>
  <si>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</si>
  <si>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</si>
  <si>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</si>
  <si>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</si>
  <si>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</si>
  <si>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</si>
  <si>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</si>
  <si>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</si>
  <si>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</si>
  <si>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</si>
  <si>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</si>
  <si>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</si>
  <si>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</si>
  <si>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</si>
  <si>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</si>
  <si>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</si>
  <si>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</si>
  <si>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</si>
  <si>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</si>
  <si>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</si>
  <si>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</si>
  <si>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</si>
  <si>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</si>
  <si>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</si>
  <si>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</si>
  <si>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</si>
  <si>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</si>
  <si>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</si>
  <si>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</si>
  <si>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</si>
  <si>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</si>
  <si>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</si>
  <si>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</si>
  <si>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</si>
  <si>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</si>
  <si>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</si>
  <si>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</si>
  <si>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</si>
  <si>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</si>
  <si>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</si>
  <si>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</si>
  <si>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</si>
  <si>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</si>
  <si>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</si>
  <si>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</si>
  <si>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</si>
  <si>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</si>
  <si>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</si>
  <si>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</si>
  <si>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</si>
  <si>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</si>
  <si>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</si>
  <si>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</si>
  <si>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</si>
  <si>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</si>
  <si>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</si>
  <si>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</si>
  <si>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</si>
  <si>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</si>
  <si>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</si>
  <si>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</si>
  <si>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</si>
  <si>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</si>
  <si>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</si>
  <si>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</si>
  <si>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</si>
  <si>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</si>
  <si>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</si>
  <si>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</si>
  <si>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</si>
  <si>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</si>
  <si>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</si>
  <si>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</si>
  <si>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</si>
  <si>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</si>
  <si>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</si>
  <si>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</si>
  <si>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</si>
  <si>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</si>
  <si>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</si>
  <si>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</si>
  <si>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</si>
  <si>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</si>
  <si>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</si>
  <si>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</si>
  <si>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</si>
  <si>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</si>
  <si>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</si>
  <si>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</si>
  <si>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</si>
  <si>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</si>
  <si>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</si>
  <si>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</si>
  <si>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</si>
  <si>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</si>
  <si>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</si>
  <si>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</si>
  <si>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</si>
  <si>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</si>
  <si>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</si>
  <si>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</si>
  <si>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</si>
  <si>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</si>
  <si>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</si>
  <si>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</si>
  <si>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</si>
  <si>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</si>
  <si>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</si>
  <si>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</si>
  <si>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</si>
  <si>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</si>
  <si>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</si>
  <si>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</si>
  <si>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</si>
  <si>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</si>
  <si>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</si>
  <si>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</si>
  <si>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</si>
  <si>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</si>
  <si>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</si>
  <si>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</si>
  <si>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</si>
  <si>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</si>
  <si>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</si>
  <si>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</si>
  <si>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</si>
  <si>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</si>
  <si>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</si>
  <si>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</si>
  <si>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</si>
  <si>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</si>
  <si>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</si>
  <si>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</si>
  <si>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</si>
  <si>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</si>
  <si>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</si>
  <si>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</si>
  <si>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</si>
  <si>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</si>
  <si>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</si>
  <si>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</si>
  <si>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</si>
  <si>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</si>
  <si>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</si>
  <si>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</si>
  <si>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</si>
  <si>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</si>
  <si>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</si>
  <si>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</si>
  <si>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</si>
  <si>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</si>
  <si>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</si>
  <si>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</si>
  <si>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</si>
  <si>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</si>
  <si>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</si>
  <si>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</si>
  <si>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</si>
  <si>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</si>
  <si>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</si>
  <si>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</si>
  <si>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</si>
  <si>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</si>
  <si>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</si>
  <si>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</si>
  <si>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</si>
  <si>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</si>
  <si>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</si>
  <si>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</si>
  <si>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</si>
  <si>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</si>
  <si>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</si>
  <si>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</si>
  <si>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</si>
  <si>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</si>
  <si>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</si>
  <si>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</si>
  <si>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</si>
  <si>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</si>
  <si>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</si>
  <si>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</si>
  <si>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</si>
  <si>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</si>
  <si>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</si>
  <si>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</si>
  <si>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</si>
  <si>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</si>
  <si>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</si>
  <si>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</si>
  <si>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</si>
  <si>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</si>
  <si>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</si>
  <si>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</si>
  <si>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</si>
  <si>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</si>
  <si>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</si>
  <si>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</si>
  <si>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</si>
  <si>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</si>
  <si>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</si>
  <si>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</si>
  <si>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</si>
  <si>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</si>
  <si>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</si>
  <si>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</si>
  <si>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</si>
  <si>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</si>
  <si>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</si>
  <si>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</si>
  <si>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</si>
  <si>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</si>
  <si>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</si>
  <si>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</si>
  <si>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</si>
  <si>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</si>
  <si>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</si>
  <si>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</si>
  <si>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</si>
  <si>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</si>
  <si>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</si>
  <si>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</si>
  <si>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</si>
  <si>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</si>
  <si>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</si>
  <si>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</si>
  <si>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</si>
  <si>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</si>
  <si>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</si>
  <si>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</si>
  <si>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</si>
  <si>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</si>
  <si>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</si>
  <si>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</si>
  <si>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</si>
  <si>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</si>
  <si>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</si>
  <si>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</si>
  <si>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</si>
  <si>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</si>
  <si>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</si>
  <si>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</si>
  <si>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</si>
  <si>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</si>
  <si>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</si>
  <si>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</si>
  <si>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</si>
  <si>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</si>
  <si>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</si>
  <si>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</si>
  <si>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</si>
  <si>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</si>
  <si>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</si>
  <si>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</si>
  <si>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</si>
  <si>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</si>
  <si>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</si>
  <si>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</si>
  <si>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</si>
  <si>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</si>
  <si>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</si>
  <si>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</si>
  <si>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</si>
  <si>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</si>
  <si>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</si>
  <si>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</si>
  <si>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</si>
  <si>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</si>
  <si>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</si>
  <si>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</si>
  <si>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</si>
  <si>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</si>
  <si>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</si>
  <si>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</si>
  <si>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</si>
  <si>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</si>
  <si>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</si>
  <si>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</si>
  <si>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</si>
  <si>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</si>
  <si>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</si>
  <si>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</si>
  <si>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</si>
  <si>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</si>
  <si>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</si>
  <si>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</si>
  <si>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</si>
  <si>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</si>
  <si>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</si>
  <si>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</si>
  <si>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</si>
  <si>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</si>
  <si>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</si>
  <si>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</si>
  <si>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</si>
  <si>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</si>
  <si>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</si>
  <si>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</si>
  <si>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</si>
  <si>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</si>
  <si>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</si>
  <si>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</si>
  <si>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</si>
  <si>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</si>
  <si>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</si>
  <si>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</si>
  <si>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</si>
  <si>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</si>
  <si>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</si>
  <si>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</si>
  <si>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</si>
  <si>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</si>
  <si>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</si>
  <si>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</si>
  <si>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</si>
  <si>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</si>
  <si>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</si>
  <si>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</si>
  <si>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</si>
  <si>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</si>
  <si>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</si>
  <si>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</si>
  <si>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</si>
  <si>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</si>
  <si>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</si>
  <si>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</si>
  <si>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</si>
  <si>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</si>
  <si>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</si>
  <si>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</si>
  <si>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</si>
  <si>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</si>
  <si>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</si>
  <si>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</si>
  <si>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</si>
  <si>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</si>
  <si>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</si>
  <si>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</si>
  <si>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</si>
  <si>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</si>
  <si>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</si>
  <si>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</si>
  <si>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</si>
  <si>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</si>
  <si>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</si>
  <si>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</si>
  <si>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</si>
  <si>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</si>
  <si>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</si>
  <si>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</si>
  <si>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</si>
  <si>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</si>
  <si>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</si>
  <si>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</si>
  <si>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</si>
  <si>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</si>
  <si>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</si>
  <si>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</si>
  <si>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</si>
  <si>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</si>
  <si>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</si>
  <si>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</si>
  <si>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</si>
  <si>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</si>
  <si>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</si>
  <si>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</si>
  <si>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</si>
  <si>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</si>
  <si>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</si>
  <si>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</si>
  <si>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</si>
  <si>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</si>
  <si>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</si>
  <si>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</si>
  <si>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</si>
  <si>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</si>
  <si>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</si>
  <si>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</si>
  <si>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</si>
  <si>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</si>
  <si>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</si>
  <si>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</si>
  <si>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</si>
  <si>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</si>
  <si>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</si>
  <si>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</si>
  <si>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</si>
  <si>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</si>
  <si>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</si>
  <si>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</si>
  <si>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</si>
  <si>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</si>
  <si>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</si>
  <si>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</si>
  <si>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</si>
  <si>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</si>
  <si>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</si>
  <si>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</si>
  <si>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</si>
  <si>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</si>
  <si>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</si>
  <si>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</si>
  <si>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</si>
  <si>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</si>
  <si>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</si>
  <si>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</si>
  <si>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</si>
  <si>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</si>
  <si>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</si>
  <si>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</si>
  <si>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</si>
  <si>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</si>
  <si>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</si>
  <si>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</si>
  <si>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</si>
  <si>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</si>
  <si>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</si>
  <si>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</si>
  <si>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</si>
  <si>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</si>
  <si>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</si>
  <si>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</si>
  <si>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</si>
  <si>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</si>
  <si>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</si>
  <si>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</si>
  <si>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</si>
  <si>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</si>
  <si>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</si>
  <si>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</si>
  <si>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</si>
  <si>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</si>
  <si>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</si>
  <si>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</si>
  <si>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</si>
  <si>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</si>
  <si>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</si>
  <si>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</si>
  <si>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</si>
  <si>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</si>
  <si>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</si>
  <si>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</si>
  <si>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</si>
  <si>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</si>
  <si>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</si>
  <si>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</si>
  <si>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</si>
  <si>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</si>
  <si>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</si>
  <si>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</si>
  <si>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</si>
  <si>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</si>
  <si>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</si>
  <si>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</si>
  <si>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</si>
  <si>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</si>
  <si>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</si>
  <si>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</si>
  <si>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</si>
  <si>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</si>
  <si>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</si>
  <si>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</si>
  <si>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</si>
  <si>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</si>
  <si>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</si>
  <si>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</si>
  <si>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</si>
  <si>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</si>
  <si>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</si>
  <si>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</si>
  <si>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</si>
  <si>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</si>
  <si>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</si>
  <si>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</si>
  <si>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</si>
  <si>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</si>
  <si>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</si>
  <si>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</si>
  <si>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</si>
  <si>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</si>
  <si>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</si>
  <si>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</si>
  <si>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</si>
  <si>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</si>
  <si>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</si>
  <si>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</si>
  <si>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</si>
  <si>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</si>
  <si>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</si>
  <si>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</si>
  <si>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</si>
  <si>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</si>
  <si>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</si>
  <si>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</si>
  <si>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</si>
  <si>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</si>
  <si>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</si>
  <si>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</si>
  <si>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</si>
  <si>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</si>
  <si>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</si>
  <si>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</si>
  <si>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</si>
  <si>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</si>
  <si>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</si>
  <si>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</si>
  <si>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</si>
  <si>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</si>
  <si>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</si>
  <si>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</si>
  <si>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</si>
  <si>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</si>
  <si>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</si>
  <si>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</si>
  <si>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</si>
  <si>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</si>
  <si>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</si>
  <si>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</si>
  <si>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</si>
  <si>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</si>
  <si>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</si>
  <si>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</si>
  <si>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</si>
  <si>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</si>
  <si>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</si>
  <si>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</si>
  <si>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</si>
  <si>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</si>
  <si>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</si>
  <si>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</si>
  <si>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</si>
  <si>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</si>
  <si>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</si>
  <si>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</si>
  <si>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</si>
  <si>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</si>
  <si>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</si>
  <si>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</si>
  <si>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</si>
  <si>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</si>
  <si>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</si>
  <si>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</si>
  <si>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</si>
  <si>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</si>
  <si>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</si>
  <si>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</si>
  <si>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</si>
  <si>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</si>
  <si>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</si>
  <si>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</si>
  <si>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</si>
  <si>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</si>
  <si>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</si>
  <si>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</si>
  <si>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</si>
  <si>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</si>
  <si>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</si>
  <si>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</si>
  <si>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</si>
  <si>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</si>
  <si>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</si>
  <si>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</si>
  <si>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</si>
  <si>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</si>
  <si>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</si>
  <si>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</si>
  <si>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</si>
  <si>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</si>
  <si>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</si>
  <si>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</si>
  <si>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</si>
  <si>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</si>
  <si>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</si>
  <si>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</si>
  <si>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</si>
  <si>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</si>
  <si>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</si>
  <si>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</si>
  <si>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</si>
  <si>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</si>
  <si>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</si>
  <si>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</si>
  <si>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</si>
  <si>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</si>
  <si>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</si>
  <si>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</si>
  <si>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</si>
  <si>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</si>
  <si>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</si>
  <si>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</si>
  <si>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</si>
  <si>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</si>
  <si>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</si>
  <si>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</si>
  <si>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</si>
  <si>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</si>
  <si>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</si>
  <si>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</si>
  <si>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</si>
  <si>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</si>
  <si>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</si>
  <si>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</si>
  <si>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</si>
  <si>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</si>
  <si>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</si>
  <si>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</si>
  <si>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</si>
  <si>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</si>
  <si>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</si>
  <si>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</si>
  <si>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</si>
  <si>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</si>
  <si>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</si>
  <si>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</si>
  <si>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</si>
  <si>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</si>
  <si>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</si>
  <si>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</si>
  <si>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</si>
  <si>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</si>
  <si>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</si>
  <si>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</si>
  <si>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</si>
  <si>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</si>
  <si>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</si>
  <si>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</si>
  <si>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</si>
  <si>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</si>
  <si>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</si>
  <si>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</si>
  <si>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</si>
  <si>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</si>
  <si>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</si>
  <si>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</si>
  <si>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</si>
  <si>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</si>
  <si>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</si>
  <si>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</si>
  <si>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</si>
  <si>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</si>
  <si>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</si>
  <si>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</si>
  <si>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</si>
  <si>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</si>
  <si>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</si>
  <si>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</si>
  <si>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</si>
  <si>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</si>
  <si>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</si>
  <si>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</si>
  <si>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</si>
  <si>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</si>
  <si>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</si>
  <si>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</si>
  <si>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</si>
  <si>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</si>
  <si>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</si>
  <si>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</si>
  <si>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</si>
  <si>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</si>
  <si>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</si>
  <si>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</si>
  <si>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</si>
  <si>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</si>
  <si>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</si>
  <si>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</si>
  <si>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</si>
  <si>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</si>
  <si>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</si>
  <si>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</si>
  <si>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</si>
  <si>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</si>
  <si>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</si>
  <si>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</si>
  <si>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</si>
  <si>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</si>
  <si>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</si>
  <si>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</si>
  <si>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</si>
  <si>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</si>
  <si>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</si>
  <si>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</si>
  <si>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</si>
  <si>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</si>
  <si>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</si>
  <si>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</si>
  <si>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</si>
  <si>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</si>
  <si>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</si>
  <si>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</si>
  <si>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</si>
  <si>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</si>
  <si>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</si>
  <si>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</si>
  <si>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</si>
  <si>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</si>
  <si>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</si>
  <si>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</si>
  <si>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</si>
  <si>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</si>
  <si>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</si>
  <si>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</si>
  <si>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</si>
  <si>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</si>
  <si>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</si>
  <si>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</si>
  <si>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</si>
  <si>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</si>
  <si>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</si>
  <si>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</si>
  <si>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</si>
  <si>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</si>
  <si>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</si>
  <si>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</si>
  <si>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</si>
  <si>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</si>
  <si>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</si>
  <si>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</si>
  <si>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</si>
  <si>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</si>
  <si>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</si>
  <si>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</si>
  <si>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</si>
  <si>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</si>
  <si>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</si>
  <si>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</si>
  <si>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</si>
  <si>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</si>
  <si>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</si>
  <si>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</si>
  <si>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</si>
  <si>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</si>
  <si>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</si>
  <si>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</si>
  <si>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</si>
  <si>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</si>
  <si>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</si>
  <si>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</si>
  <si>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</si>
  <si>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</si>
  <si>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</si>
  <si>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</si>
  <si>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</si>
  <si>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</si>
  <si>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</si>
  <si>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</si>
  <si>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</si>
  <si>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</si>
  <si>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</si>
  <si>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</si>
  <si>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</si>
  <si>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</si>
  <si>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</si>
  <si>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</si>
  <si>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</si>
  <si>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</si>
  <si>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</si>
  <si>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</si>
  <si>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</si>
  <si>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</si>
  <si>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</si>
  <si>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</si>
  <si>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</si>
  <si>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</si>
  <si>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</si>
  <si>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</si>
  <si>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</si>
  <si>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</si>
  <si>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</si>
  <si>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</si>
  <si>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</si>
  <si>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</si>
  <si>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</si>
  <si>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</si>
  <si>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</si>
  <si>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</si>
  <si>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</si>
  <si>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</si>
  <si>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</si>
  <si>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</si>
  <si>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</si>
  <si>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</si>
  <si>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</si>
  <si>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</si>
  <si>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</si>
  <si>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</si>
  <si>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</si>
  <si>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</si>
  <si>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</si>
  <si>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</si>
  <si>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</si>
  <si>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</si>
  <si>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</si>
  <si>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</si>
  <si>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</si>
  <si>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</si>
  <si>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</si>
  <si>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</si>
  <si>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</si>
  <si>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</si>
  <si>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</si>
  <si>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</si>
  <si>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</si>
  <si>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</si>
  <si>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</si>
  <si>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</si>
  <si>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</si>
  <si>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</si>
  <si>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</si>
  <si>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</si>
  <si>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</si>
  <si>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</si>
  <si>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</si>
  <si>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</si>
  <si>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</si>
  <si>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</si>
  <si>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</si>
  <si>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</si>
  <si>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</si>
  <si>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</si>
  <si>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</si>
  <si>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</si>
  <si>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</si>
  <si>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</si>
  <si>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</si>
  <si>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</si>
  <si>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</si>
  <si>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</si>
  <si>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</si>
  <si>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</si>
  <si>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</si>
  <si>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</si>
  <si>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</si>
  <si>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</si>
  <si>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</si>
  <si>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</si>
  <si>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</si>
  <si>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</si>
  <si>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</si>
  <si>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</si>
  <si>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</si>
  <si>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</si>
  <si>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</si>
  <si>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</si>
  <si>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</si>
  <si>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</si>
  <si>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</si>
  <si>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</si>
  <si>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</si>
  <si>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</si>
  <si>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</si>
  <si>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</si>
  <si>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</si>
  <si>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</si>
  <si>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</si>
  <si>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</si>
  <si>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</si>
  <si>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</si>
  <si>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</si>
  <si>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</si>
  <si>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</si>
  <si>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</si>
  <si>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</si>
  <si>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</si>
  <si>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</si>
  <si>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</si>
  <si>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</si>
  <si>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</si>
  <si>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</si>
  <si>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</si>
  <si>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</si>
  <si>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</si>
  <si>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</si>
  <si>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</si>
  <si>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</si>
  <si>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</si>
  <si>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</si>
  <si>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</si>
  <si>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</si>
  <si>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</si>
  <si>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</si>
  <si>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</si>
  <si>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</si>
  <si>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</si>
  <si>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</si>
  <si>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</si>
  <si>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</si>
  <si>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</si>
  <si>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</si>
  <si>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</si>
  <si>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</si>
  <si>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</si>
  <si>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</si>
  <si>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</si>
  <si>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</si>
  <si>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</si>
  <si>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</si>
  <si>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</si>
  <si>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</si>
  <si>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</si>
  <si>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</si>
  <si>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</si>
  <si>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</si>
  <si>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</si>
  <si>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</si>
  <si>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</si>
  <si>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</si>
  <si>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</si>
  <si>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</si>
  <si>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</si>
  <si>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</si>
  <si>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</si>
  <si>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</si>
  <si>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</si>
  <si>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</si>
  <si>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</si>
  <si>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</si>
  <si>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</si>
  <si>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</si>
  <si>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</si>
  <si>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</si>
  <si>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</si>
  <si>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</si>
  <si>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</si>
  <si>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</si>
  <si>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</si>
  <si>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</si>
  <si>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</si>
  <si>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</si>
  <si>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</si>
  <si>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</si>
  <si>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</si>
  <si>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</si>
  <si>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</si>
  <si>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</si>
  <si>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</si>
  <si>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</si>
  <si>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</si>
  <si>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</si>
  <si>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</si>
  <si>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</si>
  <si>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</si>
  <si>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</si>
  <si>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</si>
  <si>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</si>
  <si>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</si>
  <si>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</si>
  <si>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</si>
  <si>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</si>
  <si>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</si>
  <si>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</si>
  <si>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</si>
  <si>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</si>
  <si>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</si>
  <si>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</si>
  <si>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</si>
  <si>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</si>
  <si>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</si>
  <si>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</si>
  <si>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</si>
  <si>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</si>
  <si>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</si>
  <si>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</si>
  <si>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</si>
  <si>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</si>
  <si>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</si>
  <si>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</si>
  <si>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</si>
  <si>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</si>
  <si>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</si>
  <si>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</si>
  <si>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</si>
  <si>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</si>
  <si>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</si>
  <si>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</si>
  <si>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</si>
  <si>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</si>
  <si>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</si>
  <si>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</si>
  <si>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</si>
  <si>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</si>
  <si>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</si>
  <si>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</si>
  <si>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</si>
  <si>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</si>
  <si>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</si>
  <si>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</si>
  <si>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</si>
  <si>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</si>
  <si>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</si>
  <si>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</si>
  <si>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</si>
  <si>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</si>
  <si>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</si>
  <si>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</si>
  <si>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</si>
  <si>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</si>
  <si>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</si>
  <si>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</si>
  <si>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</si>
  <si>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</si>
  <si>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</si>
  <si>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</si>
  <si>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</si>
  <si>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</si>
  <si>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</si>
  <si>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</si>
  <si>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</si>
  <si>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</si>
  <si>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</si>
  <si>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</si>
  <si>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</si>
  <si>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</si>
  <si>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</si>
  <si>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</si>
  <si>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</si>
  <si>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</si>
  <si>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</si>
  <si>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</si>
  <si>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</si>
  <si>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</si>
  <si>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</si>
  <si>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</si>
  <si>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</si>
  <si>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</si>
  <si>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</si>
  <si>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</si>
  <si>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</si>
  <si>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</si>
  <si>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</si>
  <si>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</si>
  <si>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</si>
  <si>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</si>
  <si>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</si>
  <si>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</si>
  <si>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</si>
  <si>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</si>
  <si>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</si>
  <si>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</si>
  <si>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</si>
  <si>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</si>
  <si>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</si>
  <si>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</si>
  <si>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</si>
  <si>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</si>
  <si>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</si>
  <si>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</si>
  <si>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</si>
  <si>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</si>
  <si>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</si>
  <si>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</si>
  <si>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</si>
  <si>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</si>
  <si>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</si>
  <si>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</si>
  <si>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</si>
  <si>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</si>
  <si>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</si>
  <si>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</si>
  <si>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</si>
  <si>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</si>
  <si>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</si>
  <si>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</si>
  <si>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</si>
  <si>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</si>
  <si>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</si>
  <si>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</si>
  <si>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</si>
  <si>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</si>
  <si>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</si>
  <si>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</si>
  <si>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</si>
  <si>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</si>
  <si>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</si>
  <si>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</si>
  <si>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</si>
  <si>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</si>
  <si>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</si>
  <si>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</si>
  <si>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</si>
  <si>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</si>
  <si>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</si>
  <si>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</si>
  <si>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</si>
  <si>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</si>
  <si>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</si>
  <si>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</si>
  <si>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</si>
  <si>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</si>
  <si>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</si>
  <si>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</si>
  <si>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</si>
  <si>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</si>
  <si>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</si>
  <si>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</si>
  <si>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</si>
  <si>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</si>
  <si>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</si>
  <si>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</si>
  <si>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</si>
  <si>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</si>
  <si>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</si>
  <si>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</si>
  <si>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</si>
  <si>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</si>
  <si>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</si>
  <si>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</si>
  <si>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</si>
  <si>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</si>
  <si>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</si>
  <si>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</si>
  <si>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</si>
  <si>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</si>
  <si>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</si>
  <si>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</si>
  <si>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</si>
  <si>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</si>
  <si>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</si>
  <si>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</si>
  <si>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</si>
  <si>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</si>
  <si>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</si>
  <si>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</si>
  <si>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</si>
  <si>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</si>
  <si>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</si>
  <si>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</si>
  <si>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</si>
  <si>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</si>
  <si>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</si>
  <si>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</si>
  <si>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</si>
  <si>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</si>
  <si>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</si>
  <si>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</si>
  <si>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</si>
  <si>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</si>
  <si>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</si>
  <si>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</si>
  <si>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</si>
  <si>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</si>
  <si>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</si>
  <si>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</si>
  <si>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</si>
  <si>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</si>
  <si>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</si>
  <si>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</si>
  <si>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</si>
  <si>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</si>
  <si>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</si>
  <si>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</si>
  <si>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</si>
  <si>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</si>
  <si>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</si>
  <si>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</si>
  <si>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</si>
  <si>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</si>
  <si>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</si>
  <si>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</si>
  <si>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</si>
  <si>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</si>
  <si>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</si>
  <si>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</si>
  <si>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</si>
  <si>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</si>
  <si>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</si>
  <si>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</si>
  <si>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</si>
  <si>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</si>
  <si>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</si>
  <si>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</si>
  <si>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</si>
  <si>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</si>
  <si>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</si>
  <si>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</si>
  <si>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</si>
  <si>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</si>
  <si>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</si>
  <si>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</si>
  <si>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</si>
  <si>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</si>
  <si>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</si>
  <si>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</si>
  <si>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</si>
  <si>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</si>
  <si>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</si>
  <si>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</si>
  <si>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</si>
  <si>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</si>
  <si>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</si>
  <si>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</si>
  <si>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</si>
  <si>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</si>
  <si>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</si>
  <si>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</si>
  <si>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</si>
  <si>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</si>
  <si>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</si>
  <si>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</si>
  <si>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</si>
  <si>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</si>
  <si>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</si>
  <si>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</si>
  <si>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</si>
  <si>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</si>
  <si>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</si>
  <si>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</si>
  <si>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</si>
  <si>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</si>
  <si>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</si>
  <si>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</si>
  <si>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</si>
  <si>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</si>
  <si>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</si>
  <si>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</si>
  <si>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</si>
  <si>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</si>
  <si>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</si>
  <si>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</si>
  <si>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</si>
  <si>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</si>
  <si>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</si>
  <si>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</si>
  <si>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</si>
  <si>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</si>
  <si>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</si>
  <si>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</si>
  <si>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</si>
  <si>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</si>
  <si>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</si>
  <si>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</si>
  <si>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</si>
  <si>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</si>
  <si>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</si>
  <si>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</si>
  <si>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</si>
  <si>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</si>
  <si>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</si>
  <si>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</si>
  <si>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</si>
  <si>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</si>
  <si>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</si>
  <si>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</si>
  <si>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</si>
  <si>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</si>
  <si>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</si>
  <si>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</si>
  <si>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</si>
  <si>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</si>
  <si>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</si>
  <si>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</si>
  <si>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</si>
  <si>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</si>
  <si>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</si>
  <si>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</si>
  <si>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</si>
  <si>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</si>
  <si>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</si>
  <si>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</si>
  <si>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</si>
  <si>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</si>
  <si>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</si>
  <si>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</si>
  <si>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</si>
  <si>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</si>
  <si>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</si>
  <si>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</si>
  <si>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</si>
  <si>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</si>
  <si>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</si>
  <si>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</si>
  <si>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</si>
  <si>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</si>
  <si>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</si>
  <si>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</si>
  <si>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</si>
  <si>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</si>
  <si>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</si>
  <si>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</si>
  <si>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</si>
  <si>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</si>
  <si>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</si>
  <si>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</si>
  <si>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</si>
  <si>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</si>
  <si>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</si>
  <si>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</si>
  <si>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</si>
  <si>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</si>
  <si>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</si>
  <si>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</si>
  <si>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</si>
  <si>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</si>
  <si>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</si>
  <si>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</si>
  <si>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</si>
  <si>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</si>
  <si>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</si>
  <si>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</si>
  <si>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</si>
  <si>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</si>
  <si>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</si>
  <si>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</si>
  <si>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</si>
  <si>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</si>
  <si>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</si>
  <si>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</si>
  <si>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</si>
  <si>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</si>
  <si>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</si>
  <si>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</si>
  <si>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</si>
  <si>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</si>
  <si>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</si>
  <si>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</si>
  <si>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</si>
  <si>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</si>
  <si>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</si>
  <si>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</si>
  <si>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</si>
  <si>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</si>
  <si>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</si>
  <si>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</si>
  <si>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</si>
  <si>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</si>
  <si>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</si>
  <si>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</si>
  <si>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</si>
  <si>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</si>
  <si>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</si>
  <si>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</si>
  <si>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</si>
  <si>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</si>
  <si>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</si>
  <si>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</si>
  <si>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</si>
  <si>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</si>
  <si>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</si>
  <si>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</si>
  <si>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</si>
  <si>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</si>
  <si>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</si>
  <si>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</si>
  <si>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</si>
  <si>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</si>
  <si>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</si>
  <si>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</si>
  <si>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</si>
  <si>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</si>
  <si>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</si>
  <si>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</si>
  <si>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</si>
  <si>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</si>
  <si>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</si>
  <si>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</si>
  <si>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</si>
  <si>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</si>
  <si>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</si>
  <si>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</si>
  <si>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</si>
  <si>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</si>
  <si>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</si>
  <si>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</si>
  <si>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</si>
  <si>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</si>
  <si>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</si>
  <si>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</si>
  <si>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</si>
  <si>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</si>
  <si>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</si>
  <si>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</si>
  <si>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</si>
  <si>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</si>
  <si>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</si>
  <si>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</si>
  <si>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</si>
  <si>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</si>
  <si>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</si>
  <si>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</si>
  <si>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</si>
  <si>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</si>
  <si>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</si>
  <si>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</si>
  <si>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</si>
  <si>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</si>
  <si>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</si>
  <si>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</si>
  <si>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</si>
  <si>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</si>
  <si>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</si>
  <si>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</si>
  <si>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</si>
  <si>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</si>
  <si>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</si>
  <si>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</si>
  <si>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</si>
  <si>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</si>
  <si>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</si>
  <si>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</si>
  <si>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</si>
  <si>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</si>
  <si>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</si>
  <si>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</si>
  <si>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</si>
  <si>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</si>
  <si>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</si>
  <si>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</si>
  <si>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</si>
  <si>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</si>
  <si>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</si>
  <si>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</si>
  <si>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</si>
  <si>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</si>
  <si>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</si>
  <si>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</si>
  <si>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</si>
  <si>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</si>
  <si>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</si>
  <si>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</si>
  <si>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</si>
  <si>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</si>
  <si>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</si>
  <si>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</si>
  <si>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</si>
  <si>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</si>
  <si>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</si>
  <si>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</si>
  <si>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</si>
  <si>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</si>
  <si>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</si>
  <si>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</si>
  <si>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</si>
  <si>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</si>
  <si>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</si>
  <si>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</si>
  <si>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</si>
  <si>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</si>
  <si>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</si>
  <si>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</si>
  <si>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</si>
  <si>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</si>
  <si>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</si>
  <si>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</si>
  <si>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</si>
  <si>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</si>
  <si>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</si>
  <si>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</si>
  <si>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</si>
  <si>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</si>
  <si>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</si>
  <si>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</si>
  <si>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</si>
  <si>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</si>
  <si>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</si>
  <si>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</si>
  <si>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</si>
  <si>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</si>
  <si>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</si>
  <si>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</si>
  <si>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</si>
  <si>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</si>
  <si>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</si>
  <si>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</si>
  <si>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</si>
  <si>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</si>
  <si>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</si>
  <si>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</si>
  <si>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</si>
  <si>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</si>
  <si>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</si>
  <si>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</si>
  <si>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</si>
  <si>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</si>
  <si>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</si>
  <si>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</si>
  <si>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</si>
  <si>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</si>
  <si>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</si>
  <si>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</si>
  <si>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</si>
  <si>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</si>
  <si>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</si>
  <si>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</si>
  <si>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</si>
  <si>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</si>
  <si>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</si>
  <si>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</si>
  <si>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</si>
  <si>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</si>
  <si>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</si>
  <si>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</si>
  <si>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</si>
  <si>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</si>
  <si>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</si>
  <si>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</si>
  <si>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</si>
  <si>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</si>
  <si>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</si>
  <si>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</si>
  <si>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</si>
  <si>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</si>
  <si>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</si>
  <si>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</si>
  <si>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</si>
  <si>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</si>
  <si>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</si>
  <si>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</si>
  <si>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</si>
  <si>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</si>
  <si>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</si>
  <si>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</si>
  <si>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</si>
  <si>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</si>
  <si>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</si>
  <si>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</si>
  <si>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</si>
  <si>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</si>
  <si>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</si>
  <si>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</si>
  <si>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</si>
  <si>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</si>
  <si>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</si>
  <si>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</si>
  <si>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</si>
  <si>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</si>
  <si>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</si>
  <si>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</si>
  <si>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</si>
  <si>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</si>
  <si>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</si>
  <si>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</si>
  <si>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</si>
  <si>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</si>
  <si>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</si>
  <si>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</si>
  <si>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</si>
  <si>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</si>
  <si>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</si>
  <si>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</si>
  <si>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</si>
  <si>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</si>
  <si>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</si>
  <si>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</si>
  <si>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</si>
  <si>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</si>
  <si>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</si>
  <si>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</si>
  <si>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</si>
  <si>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</si>
  <si>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</si>
  <si>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</si>
  <si>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</si>
  <si>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</si>
  <si>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</si>
  <si>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</si>
  <si>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</si>
  <si>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</si>
  <si>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</si>
  <si>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</si>
  <si>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</si>
  <si>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</si>
  <si>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</si>
  <si>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</si>
  <si>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</si>
  <si>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</si>
  <si>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</si>
  <si>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</si>
  <si>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</si>
  <si>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</si>
  <si>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</si>
  <si>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</si>
  <si>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</si>
  <si>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</si>
  <si>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</si>
  <si>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</si>
  <si>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</si>
  <si>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</si>
  <si>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</si>
  <si>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</si>
  <si>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</si>
  <si>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</si>
  <si>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</si>
  <si>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</si>
  <si>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</si>
  <si>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</si>
  <si>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</si>
  <si>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</si>
  <si>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</si>
  <si>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</si>
  <si>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</si>
  <si>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</si>
  <si>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</si>
  <si>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</si>
  <si>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</si>
  <si>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</si>
  <si>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</si>
  <si>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</si>
  <si>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</si>
  <si>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</si>
  <si>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</si>
  <si>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</si>
  <si>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</si>
  <si>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</si>
  <si>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</si>
  <si>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</si>
  <si>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</si>
  <si>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</si>
  <si>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</si>
  <si>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</si>
  <si>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</si>
  <si>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</si>
  <si>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</si>
  <si>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</si>
  <si>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</si>
  <si>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</si>
  <si>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</si>
  <si>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</si>
  <si>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</si>
  <si>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</si>
  <si>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</si>
  <si>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</si>
  <si>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</si>
  <si>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</si>
  <si>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</si>
  <si>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</si>
  <si>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</si>
  <si>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</si>
  <si>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</si>
  <si>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</si>
  <si>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</si>
  <si>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</si>
  <si>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</si>
  <si>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</si>
  <si>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</si>
  <si>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</si>
  <si>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</si>
  <si>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</si>
  <si>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</si>
  <si>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</si>
  <si>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</si>
  <si>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</si>
  <si>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</si>
  <si>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</si>
  <si>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</si>
  <si>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</si>
  <si>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</si>
  <si>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</si>
  <si>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</si>
  <si>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</si>
  <si>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</si>
  <si>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</si>
  <si>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</si>
  <si>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</si>
  <si>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</si>
  <si>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</si>
  <si>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</si>
  <si>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</si>
  <si>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</si>
  <si>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</si>
  <si>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</si>
  <si>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</si>
  <si>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</si>
  <si>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</si>
  <si>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</si>
  <si>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</si>
  <si>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</si>
  <si>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</si>
  <si>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</si>
  <si>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</si>
  <si>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</si>
  <si>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</si>
  <si>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</si>
  <si>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</si>
  <si>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</si>
  <si>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</si>
  <si>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</si>
  <si>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</si>
  <si>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</si>
  <si>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</si>
  <si>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</si>
  <si>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</si>
  <si>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</si>
  <si>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</si>
  <si>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</si>
  <si>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</si>
  <si>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</si>
  <si>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</si>
  <si>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</si>
  <si>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</si>
  <si>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</si>
  <si>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</si>
  <si>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</si>
  <si>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</si>
  <si>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</si>
  <si>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</si>
  <si>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</si>
  <si>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</si>
  <si>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</si>
  <si>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</si>
  <si>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</si>
  <si>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</si>
  <si>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</si>
  <si>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</si>
  <si>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</si>
  <si>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</si>
  <si>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</si>
  <si>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</si>
  <si>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</si>
  <si>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</si>
  <si>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</si>
  <si>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</si>
  <si>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</si>
  <si>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</si>
  <si>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</si>
  <si>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</si>
  <si>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</si>
  <si>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</si>
  <si>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</si>
  <si>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</si>
  <si>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</si>
  <si>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</si>
  <si>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</si>
  <si>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</si>
  <si>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</si>
  <si>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</si>
  <si>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</si>
  <si>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</si>
  <si>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</si>
  <si>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</si>
  <si>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</si>
  <si>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</si>
  <si>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</si>
  <si>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</si>
  <si>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</si>
  <si>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</si>
  <si>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</si>
  <si>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</si>
  <si>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</si>
  <si>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</si>
  <si>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</si>
  <si>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</si>
  <si>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</si>
  <si>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</si>
  <si>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</si>
  <si>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</si>
  <si>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</si>
  <si>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</si>
  <si>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</si>
  <si>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</si>
  <si>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</si>
  <si>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</si>
  <si>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</si>
  <si>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</si>
  <si>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</si>
  <si>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</si>
  <si>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</si>
  <si>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</si>
  <si>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</si>
  <si>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</si>
  <si>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</si>
  <si>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</si>
  <si>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</si>
  <si>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</si>
  <si>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</si>
  <si>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</si>
  <si>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</si>
  <si>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</si>
  <si>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</si>
  <si>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</si>
  <si>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</si>
  <si>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</si>
  <si>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</si>
  <si>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</si>
  <si>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</si>
  <si>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</si>
  <si>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</si>
  <si>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</si>
  <si>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</si>
  <si>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</si>
  <si>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</si>
  <si>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</si>
  <si>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</si>
  <si>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</si>
  <si>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</si>
  <si>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</si>
  <si>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</si>
  <si>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</si>
  <si>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</si>
  <si>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</si>
  <si>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</si>
  <si>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</si>
  <si>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</si>
  <si>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</si>
  <si>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</si>
  <si>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</si>
  <si>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</si>
  <si>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</si>
  <si>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</si>
  <si>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</si>
  <si>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</si>
  <si>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</si>
  <si>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</si>
  <si>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</si>
  <si>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</si>
  <si>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</si>
  <si>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</si>
  <si>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</si>
  <si>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</si>
  <si>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</si>
  <si>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</si>
  <si>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</si>
  <si>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</si>
  <si>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</si>
  <si>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</si>
  <si>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</si>
  <si>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</si>
  <si>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</si>
  <si>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</si>
  <si>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</si>
  <si>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</si>
  <si>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</si>
  <si>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</si>
  <si>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</si>
  <si>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</si>
  <si>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</si>
  <si>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</si>
  <si>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</si>
  <si>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</si>
  <si>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</si>
  <si>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</si>
  <si>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</si>
  <si>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</si>
  <si>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</si>
  <si>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</si>
  <si>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</si>
  <si>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</si>
  <si>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</si>
  <si>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</si>
  <si>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</si>
  <si>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</si>
  <si>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</si>
  <si>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</si>
  <si>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</si>
  <si>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</si>
  <si>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</si>
  <si>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</si>
  <si>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</si>
  <si>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</si>
  <si>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</si>
  <si>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</si>
  <si>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</si>
  <si>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</si>
  <si>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</si>
  <si>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</si>
  <si>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</si>
  <si>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</si>
  <si>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</si>
  <si>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</si>
  <si>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</si>
  <si>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</si>
  <si>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</si>
  <si>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</si>
  <si>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</si>
  <si>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</si>
  <si>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</si>
  <si>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</si>
  <si>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</si>
  <si>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</si>
  <si>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</si>
  <si>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</si>
  <si>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</si>
  <si>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</si>
  <si>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</si>
  <si>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</si>
  <si>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</si>
  <si>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</si>
  <si>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</si>
  <si>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</si>
  <si>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</si>
  <si>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</si>
  <si>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</si>
  <si>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</si>
  <si>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</si>
  <si>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</si>
  <si>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</si>
  <si>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</si>
  <si>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</si>
  <si>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</si>
  <si>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</si>
  <si>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</si>
  <si>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</si>
  <si>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</si>
  <si>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</si>
  <si>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</si>
  <si>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</si>
  <si>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</si>
  <si>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</si>
  <si>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</si>
  <si>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</si>
  <si>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</si>
  <si>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</si>
  <si>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</si>
  <si>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</si>
  <si>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</si>
  <si>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</si>
  <si>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</si>
  <si>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</si>
  <si>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</si>
  <si>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</si>
  <si>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</si>
  <si>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</si>
  <si>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</si>
  <si>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</si>
  <si>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</si>
  <si>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</si>
  <si>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</si>
  <si>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</si>
  <si>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</si>
  <si>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</si>
  <si>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</si>
  <si>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</si>
  <si>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</si>
  <si>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</si>
  <si>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</si>
  <si>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</si>
  <si>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</si>
  <si>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</si>
  <si>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</si>
  <si>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</si>
  <si>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</si>
  <si>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</si>
  <si>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</si>
  <si>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</si>
  <si>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</si>
  <si>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</si>
  <si>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</si>
  <si>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</si>
  <si>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</si>
  <si>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</si>
  <si>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</si>
  <si>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</si>
  <si>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</si>
  <si>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</si>
  <si>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</si>
  <si>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</si>
  <si>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</si>
  <si>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</si>
  <si>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</si>
  <si>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</si>
  <si>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</si>
  <si>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</si>
  <si>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</si>
  <si>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</si>
  <si>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</si>
  <si>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</si>
  <si>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</si>
  <si>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</si>
  <si>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</si>
  <si>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</si>
  <si>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</si>
  <si>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</si>
  <si>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</si>
  <si>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</si>
  <si>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</si>
  <si>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</si>
  <si>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</si>
  <si>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</si>
  <si>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</si>
  <si>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</si>
  <si>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</si>
  <si>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</si>
  <si>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</si>
  <si>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</si>
  <si>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</si>
  <si>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</si>
  <si>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</si>
  <si>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</si>
  <si>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</si>
  <si>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</si>
  <si>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</si>
  <si>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</si>
  <si>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</si>
  <si>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</si>
  <si>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</si>
  <si>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</si>
  <si>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</si>
  <si>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</si>
  <si>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</si>
  <si>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</si>
  <si>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</si>
  <si>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</si>
  <si>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</si>
  <si>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</si>
  <si>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</si>
  <si>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</si>
  <si>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</si>
  <si>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</si>
  <si>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</si>
  <si>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</si>
  <si>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</si>
  <si>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</si>
  <si>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</si>
  <si>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</si>
  <si>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</si>
  <si>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</si>
  <si>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</si>
  <si>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</si>
  <si>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</si>
  <si>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</si>
  <si>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</si>
  <si>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</si>
  <si>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</si>
  <si>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</si>
  <si>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</si>
  <si>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</si>
  <si>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</si>
  <si>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</si>
  <si>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</si>
  <si>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</si>
  <si>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</si>
  <si>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</si>
  <si>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</si>
  <si>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</si>
  <si>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</si>
  <si>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</si>
  <si>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</si>
  <si>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</si>
  <si>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</si>
  <si>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</si>
  <si>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</si>
  <si>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</si>
  <si>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</si>
  <si>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</si>
  <si>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</si>
  <si>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</si>
  <si>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</si>
  <si>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</si>
  <si>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</si>
  <si>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</si>
  <si>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</si>
  <si>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</si>
  <si>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</si>
  <si>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</si>
  <si>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</si>
  <si>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</si>
  <si>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</si>
  <si>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</si>
  <si>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</si>
  <si>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</si>
  <si>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</si>
  <si>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</si>
  <si>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</si>
  <si>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</si>
  <si>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</si>
  <si>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</si>
  <si>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</si>
  <si>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</si>
  <si>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</si>
  <si>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</si>
  <si>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</si>
  <si>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</si>
  <si>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</si>
  <si>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</si>
  <si>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</si>
  <si>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</si>
  <si>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</si>
  <si>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</si>
  <si>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</si>
  <si>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</si>
  <si>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</si>
  <si>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</si>
  <si>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</si>
  <si>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</si>
  <si>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</si>
  <si>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</si>
  <si>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</si>
  <si>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</si>
  <si>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</si>
  <si>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</si>
  <si>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</si>
  <si>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</si>
  <si>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</si>
  <si>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</si>
  <si>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</si>
  <si>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</si>
  <si>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</si>
  <si>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</si>
  <si>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</si>
  <si>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</si>
  <si>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</si>
  <si>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</si>
  <si>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</si>
  <si>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</si>
  <si>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</si>
  <si>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</si>
  <si>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</si>
  <si>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</si>
  <si>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</si>
  <si>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</si>
  <si>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</si>
  <si>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</si>
  <si>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</si>
  <si>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</si>
  <si>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</si>
  <si>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</si>
  <si>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</si>
  <si>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</si>
  <si>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</si>
  <si>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</si>
  <si>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</si>
  <si>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</si>
  <si>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</si>
  <si>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</si>
  <si>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</si>
  <si>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</si>
  <si>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</si>
  <si>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</si>
  <si>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</si>
  <si>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</si>
  <si>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</si>
  <si>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</si>
  <si>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</si>
  <si>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</si>
  <si>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</si>
  <si>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</si>
  <si>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</si>
  <si>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</si>
  <si>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</si>
  <si>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</si>
  <si>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</si>
  <si>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</si>
  <si>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</si>
  <si>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</si>
  <si>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</si>
  <si>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</si>
  <si>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</si>
  <si>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</si>
  <si>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</si>
  <si>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</si>
  <si>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</si>
  <si>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</si>
  <si>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</si>
  <si>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</si>
  <si>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</si>
  <si>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</si>
  <si>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</si>
  <si>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</si>
  <si>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</si>
  <si>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</si>
  <si>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</si>
  <si>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</si>
  <si>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</si>
  <si>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</si>
  <si>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</si>
  <si>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</si>
  <si>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</si>
  <si>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</si>
  <si>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</si>
  <si>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</si>
  <si>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</si>
  <si>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</si>
  <si>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</si>
  <si>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</si>
  <si>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</si>
  <si>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</si>
  <si>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</si>
  <si>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</si>
  <si>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</si>
  <si>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</si>
  <si>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</si>
  <si>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</si>
  <si>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</si>
  <si>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</si>
  <si>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</si>
  <si>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</si>
  <si>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</si>
  <si>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</si>
  <si>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</si>
  <si>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</si>
  <si>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</si>
  <si>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</si>
  <si>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</si>
  <si>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</si>
  <si>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</si>
  <si>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</si>
  <si>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</si>
  <si>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</si>
  <si>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</si>
  <si>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</si>
  <si>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</si>
  <si>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</si>
  <si>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</si>
  <si>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</si>
  <si>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</si>
  <si>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</si>
  <si>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</si>
  <si>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</si>
  <si>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</si>
  <si>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</si>
  <si>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</si>
  <si>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</si>
  <si>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</si>
  <si>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</si>
  <si>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</si>
  <si>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</si>
  <si>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</si>
  <si>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</si>
  <si>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</si>
  <si>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</si>
  <si>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</si>
  <si>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</si>
  <si>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</si>
  <si>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</si>
  <si>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</si>
  <si>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</si>
  <si>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</si>
  <si>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</si>
  <si>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</si>
  <si>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</si>
  <si>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</si>
  <si>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</si>
  <si>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</si>
  <si>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</si>
  <si>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</si>
  <si>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</si>
  <si>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</si>
  <si>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</si>
  <si>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</si>
  <si>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</si>
  <si>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</si>
  <si>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</si>
  <si>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</si>
  <si>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</si>
  <si>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</si>
  <si>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</si>
  <si>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</si>
  <si>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</si>
  <si>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</si>
  <si>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</si>
  <si>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</si>
  <si>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</si>
  <si>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</si>
  <si>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</si>
  <si>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</si>
  <si>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</si>
  <si>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</si>
  <si>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</si>
  <si>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</si>
  <si>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</si>
  <si>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</si>
  <si>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</si>
  <si>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</si>
  <si>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</si>
  <si>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</si>
  <si>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</si>
  <si>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</si>
  <si>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</si>
  <si>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</si>
  <si>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</si>
  <si>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</si>
  <si>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</si>
  <si>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</si>
  <si>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</si>
  <si>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</si>
  <si>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</si>
  <si>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</si>
  <si>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</si>
  <si>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</si>
  <si>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</si>
  <si>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</si>
  <si>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</si>
  <si>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</si>
  <si>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</si>
  <si>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</si>
  <si>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</si>
  <si>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</si>
  <si>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</si>
  <si>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</si>
  <si>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</si>
  <si>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</si>
  <si>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</si>
  <si>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</si>
  <si>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</si>
  <si>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</si>
  <si>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</si>
  <si>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</si>
  <si>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</si>
  <si>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</si>
  <si>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</si>
  <si>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</si>
  <si>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</si>
  <si>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</si>
  <si>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</si>
  <si>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</si>
  <si>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</si>
  <si>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</si>
  <si>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</si>
  <si>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</si>
  <si>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</si>
  <si>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</si>
  <si>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</si>
  <si>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</si>
  <si>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</si>
  <si>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</si>
  <si>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</si>
  <si>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</si>
  <si>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</si>
  <si>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</si>
  <si>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</si>
  <si>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</si>
  <si>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</si>
  <si>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</si>
  <si>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</si>
  <si>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</si>
  <si>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</si>
  <si>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</si>
  <si>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</si>
  <si>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</si>
  <si>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</si>
  <si>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</si>
  <si>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</si>
  <si>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</si>
  <si>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</si>
  <si>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</si>
  <si>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</si>
  <si>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</si>
  <si>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</si>
  <si>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</si>
  <si>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</si>
  <si>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</si>
  <si>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</si>
  <si>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</si>
  <si>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</si>
  <si>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</si>
  <si>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</si>
  <si>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</si>
  <si>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</si>
  <si>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</si>
  <si>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</si>
  <si>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</si>
  <si>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</si>
  <si>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</si>
  <si>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</si>
  <si>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</si>
  <si>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</si>
  <si>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</si>
  <si>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</si>
  <si>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</si>
  <si>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</si>
  <si>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</si>
  <si>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</si>
  <si>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</si>
  <si>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</si>
  <si>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</si>
  <si>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</si>
  <si>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</si>
  <si>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</si>
  <si>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</si>
  <si>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</si>
  <si>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</si>
  <si>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</si>
  <si>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</si>
  <si>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</si>
  <si>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</si>
  <si>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</si>
  <si>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</si>
  <si>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</si>
  <si>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</si>
  <si>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</si>
  <si>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</si>
  <si>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</si>
  <si>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</si>
  <si>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</si>
  <si>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</si>
  <si>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</si>
  <si>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</si>
  <si>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</si>
  <si>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</si>
  <si>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</si>
  <si>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</si>
  <si>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</si>
  <si>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</si>
  <si>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</si>
  <si>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</si>
  <si>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</si>
  <si>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</si>
  <si>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</si>
  <si>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</si>
  <si>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</si>
  <si>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</si>
  <si>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</si>
  <si>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</si>
  <si>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</si>
  <si>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</si>
  <si>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</si>
  <si>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</si>
  <si>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</si>
  <si>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</si>
  <si>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</si>
  <si>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</si>
  <si>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</si>
  <si>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</si>
  <si>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</si>
  <si>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</si>
  <si>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</si>
  <si>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</si>
  <si>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</si>
  <si>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</si>
  <si>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</si>
  <si>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</si>
  <si>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</si>
  <si>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</si>
  <si>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</si>
  <si>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</si>
  <si>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</si>
  <si>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</si>
  <si>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</si>
  <si>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</si>
  <si>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</si>
  <si>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</si>
  <si>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</si>
  <si>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</si>
  <si>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</si>
  <si>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</si>
  <si>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</si>
  <si>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</si>
  <si>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</si>
  <si>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</si>
  <si>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</si>
  <si>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</si>
  <si>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</si>
  <si>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</si>
  <si>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</si>
  <si>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</si>
  <si>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</si>
  <si>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</si>
  <si>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</si>
  <si>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</si>
  <si>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</si>
  <si>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</si>
  <si>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</si>
  <si>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</si>
  <si>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</si>
  <si>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</si>
  <si>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</si>
  <si>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</si>
  <si>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</si>
  <si>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</si>
  <si>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</si>
  <si>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</si>
  <si>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</si>
  <si>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</si>
  <si>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</si>
  <si>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</si>
  <si>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</si>
  <si>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</si>
  <si>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</si>
  <si>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</si>
  <si>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</si>
  <si>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</si>
  <si>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</si>
  <si>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</si>
  <si>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</si>
  <si>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</si>
  <si>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</si>
  <si>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</si>
  <si>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</si>
  <si>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</si>
  <si>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</si>
  <si>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</si>
  <si>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</si>
  <si>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</si>
  <si>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</si>
  <si>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</si>
  <si>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</si>
  <si>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</si>
  <si>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</si>
  <si>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</si>
  <si>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</si>
  <si>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</si>
  <si>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</si>
  <si>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</si>
  <si>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</si>
  <si>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</si>
  <si>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</si>
  <si>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</si>
  <si>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</si>
  <si>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</si>
  <si>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</si>
  <si>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</si>
  <si>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</si>
  <si>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</si>
  <si>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</si>
  <si>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</si>
  <si>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</si>
  <si>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</si>
  <si>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</si>
  <si>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</si>
  <si>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</si>
  <si>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</si>
  <si>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</si>
  <si>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</si>
  <si>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</si>
  <si>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</si>
  <si>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</si>
  <si>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</si>
  <si>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</si>
  <si>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</si>
  <si>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</si>
  <si>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</si>
  <si>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</si>
  <si>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</si>
  <si>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</si>
  <si>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</si>
  <si>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</si>
  <si>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</si>
  <si>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</si>
  <si>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</si>
  <si>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</si>
  <si>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</si>
  <si>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</si>
  <si>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</si>
  <si>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</si>
  <si>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</si>
  <si>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</si>
  <si>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</si>
  <si>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</si>
  <si>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</si>
  <si>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</si>
  <si>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</si>
  <si>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</si>
  <si>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</si>
  <si>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</si>
  <si>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</si>
  <si>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</si>
  <si>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</si>
  <si>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</si>
  <si>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</si>
  <si>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</si>
  <si>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</si>
  <si>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</si>
  <si>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</si>
  <si>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</si>
  <si>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</si>
  <si>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</si>
  <si>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</si>
  <si>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</si>
  <si>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</si>
  <si>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</si>
  <si>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</si>
  <si>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</si>
  <si>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</si>
  <si>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</si>
  <si>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</si>
  <si>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</si>
  <si>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</si>
  <si>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</si>
  <si>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</si>
  <si>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</si>
  <si>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</si>
  <si>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</si>
  <si>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</si>
  <si>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</si>
  <si>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</si>
  <si>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</si>
  <si>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</si>
  <si>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</si>
  <si>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</si>
  <si>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</si>
  <si>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</si>
  <si>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</si>
  <si>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</si>
  <si>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</si>
  <si>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</si>
  <si>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</si>
  <si>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</si>
  <si>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</si>
  <si>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</si>
  <si>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</si>
  <si>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</si>
  <si>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</si>
  <si>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</si>
  <si>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</si>
  <si>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</si>
  <si>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</si>
  <si>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</si>
  <si>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</si>
  <si>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</si>
  <si>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</si>
  <si>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</si>
  <si>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</si>
  <si>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</si>
  <si>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</si>
  <si>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</si>
  <si>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</si>
  <si>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</si>
  <si>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</si>
  <si>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</si>
  <si>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</si>
  <si>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</si>
  <si>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</si>
  <si>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</si>
  <si>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</si>
  <si>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</si>
  <si>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</si>
  <si>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</si>
  <si>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</si>
  <si>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</si>
  <si>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</si>
  <si>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</si>
  <si>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</si>
  <si>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</si>
  <si>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</si>
  <si>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</si>
  <si>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</si>
  <si>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</si>
  <si>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</si>
  <si>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</si>
  <si>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</si>
  <si>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</si>
  <si>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</si>
  <si>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</si>
  <si>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</si>
  <si>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</si>
  <si>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</si>
  <si>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</si>
  <si>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</si>
  <si>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</si>
  <si>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</si>
  <si>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</si>
  <si>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</si>
  <si>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</si>
  <si>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</si>
  <si>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</si>
  <si>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</si>
  <si>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</si>
  <si>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</si>
  <si>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</si>
  <si>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</si>
  <si>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</si>
  <si>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</si>
  <si>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</si>
  <si>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</si>
  <si>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</si>
  <si>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</si>
  <si>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</si>
  <si>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</si>
  <si>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</si>
  <si>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</si>
  <si>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</si>
  <si>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</si>
  <si>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</si>
  <si>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</si>
  <si>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</si>
  <si>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</si>
  <si>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</si>
  <si>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</si>
  <si>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</si>
  <si>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</si>
  <si>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</si>
  <si>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</si>
  <si>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</si>
  <si>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</si>
  <si>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</si>
  <si>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</si>
  <si>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</si>
  <si>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</si>
  <si>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</si>
  <si>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</si>
  <si>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</si>
  <si>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</si>
  <si>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</si>
  <si>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</si>
  <si>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</si>
  <si>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</si>
  <si>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</si>
  <si>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</si>
  <si>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</si>
  <si>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</si>
  <si>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</si>
  <si>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</si>
  <si>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</si>
  <si>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</si>
  <si>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</si>
  <si>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</si>
  <si>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</si>
  <si>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</si>
  <si>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</si>
  <si>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</si>
  <si>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</si>
  <si>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</si>
  <si>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</si>
  <si>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</si>
  <si>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</si>
  <si>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</si>
  <si>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</si>
  <si>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</si>
  <si>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</si>
  <si>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</si>
  <si>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</si>
  <si>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</si>
  <si>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</si>
  <si>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</si>
  <si>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</si>
  <si>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</si>
  <si>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</si>
  <si>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</si>
  <si>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</si>
  <si>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</si>
  <si>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</si>
  <si>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</si>
  <si>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</si>
  <si>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</si>
  <si>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</si>
  <si>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</si>
  <si>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</si>
  <si>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</si>
  <si>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</si>
  <si>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</si>
  <si>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</si>
  <si>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</si>
  <si>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</si>
  <si>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</si>
  <si>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</si>
  <si>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</si>
  <si>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</si>
  <si>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</si>
  <si>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</si>
  <si>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</si>
  <si>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</si>
  <si>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</si>
  <si>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</si>
  <si>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</si>
  <si>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</si>
  <si>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</si>
  <si>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</si>
  <si>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</si>
  <si>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</si>
  <si>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</si>
  <si>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</si>
  <si>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</si>
  <si>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</si>
  <si>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</si>
  <si>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</si>
  <si>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</si>
  <si>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</si>
  <si>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</si>
  <si>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</si>
  <si>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</si>
  <si>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</si>
  <si>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</si>
  <si>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</si>
  <si>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</si>
  <si>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</si>
  <si>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</si>
  <si>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</si>
  <si>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</si>
  <si>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</si>
  <si>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</si>
  <si>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</si>
  <si>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</si>
  <si>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</si>
  <si>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</si>
  <si>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</si>
  <si>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</si>
  <si>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</si>
  <si>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</si>
  <si>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</si>
  <si>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</si>
  <si>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</si>
  <si>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</si>
  <si>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</si>
  <si>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</si>
  <si>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</si>
  <si>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</si>
  <si>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</si>
  <si>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</si>
  <si>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</si>
  <si>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</si>
  <si>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</si>
  <si>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</si>
  <si>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</si>
  <si>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</si>
  <si>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</si>
  <si>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</si>
  <si>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</si>
  <si>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</si>
  <si>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</si>
  <si>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</si>
  <si>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</si>
  <si>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</si>
  <si>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</si>
  <si>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</si>
  <si>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</si>
  <si>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</si>
  <si>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</si>
  <si>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</si>
  <si>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</si>
  <si>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</si>
  <si>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</si>
  <si>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</si>
  <si>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</si>
  <si>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</si>
  <si>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</si>
  <si>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</si>
  <si>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</si>
  <si>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</si>
  <si>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</si>
  <si>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</si>
  <si>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</si>
  <si>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</si>
  <si>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</si>
  <si>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</si>
  <si>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</si>
  <si>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</si>
  <si>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</si>
  <si>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</si>
  <si>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</si>
  <si>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</si>
  <si>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</si>
  <si>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</si>
  <si>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</si>
  <si>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</si>
  <si>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</si>
  <si>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</si>
  <si>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</si>
  <si>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</si>
  <si>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</si>
  <si>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</si>
  <si>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</si>
  <si>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</si>
  <si>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</si>
  <si>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</si>
  <si>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</si>
  <si>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</si>
  <si>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</si>
  <si>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</si>
  <si>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</si>
  <si>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</si>
  <si>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</si>
  <si>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</si>
  <si>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</si>
  <si>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</si>
  <si>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</si>
  <si>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</si>
  <si>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</si>
  <si>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</si>
  <si>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</si>
  <si>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</si>
  <si>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</si>
  <si>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</si>
  <si>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</si>
  <si>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</si>
  <si>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</si>
  <si>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</si>
  <si>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</si>
  <si>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</si>
  <si>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</si>
  <si>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</si>
  <si>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</si>
  <si>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</si>
  <si>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</si>
  <si>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</si>
  <si>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</si>
  <si>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</si>
  <si>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</si>
  <si>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</si>
  <si>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</si>
  <si>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</si>
  <si>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</si>
  <si>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</si>
  <si>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</si>
  <si>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</si>
  <si>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</si>
  <si>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</si>
  <si>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</si>
  <si>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</si>
  <si>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</si>
  <si>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</si>
  <si>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</si>
  <si>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</si>
  <si>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</si>
  <si>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</si>
  <si>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</si>
  <si>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</si>
  <si>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</si>
  <si>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</si>
  <si>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</si>
  <si>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</si>
  <si>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</si>
  <si>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</si>
  <si>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</si>
  <si>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</si>
  <si>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</si>
  <si>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</si>
  <si>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</si>
  <si>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</si>
  <si>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</si>
  <si>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</si>
  <si>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</si>
  <si>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</si>
  <si>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</si>
  <si>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</si>
  <si>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</si>
  <si>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</si>
  <si>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</si>
  <si>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</si>
  <si>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</si>
  <si>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</si>
  <si>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</si>
  <si>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</si>
  <si>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</si>
  <si>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</si>
  <si>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</si>
  <si>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</si>
  <si>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</si>
  <si>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</si>
  <si>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</si>
  <si>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</si>
  <si>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</si>
  <si>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</si>
  <si>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</si>
  <si>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</si>
  <si>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</si>
  <si>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</si>
  <si>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</si>
  <si>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</si>
  <si>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</si>
  <si>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</si>
  <si>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</si>
  <si>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</si>
  <si>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</si>
  <si>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</si>
  <si>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</si>
  <si>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</si>
  <si>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</si>
  <si>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</si>
  <si>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</si>
  <si>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</si>
  <si>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</si>
  <si>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</si>
  <si>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</si>
  <si>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</si>
  <si>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</si>
  <si>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</si>
  <si>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</si>
  <si>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</si>
  <si>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</si>
  <si>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</si>
  <si>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</si>
  <si>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</si>
  <si>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</si>
  <si>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</si>
  <si>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</si>
  <si>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</si>
  <si>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</si>
  <si>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</si>
  <si>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</si>
  <si>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</si>
  <si>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</si>
  <si>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</si>
  <si>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</si>
  <si>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</si>
  <si>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</si>
  <si>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</si>
  <si>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</si>
  <si>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</si>
  <si>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</si>
  <si>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</si>
  <si>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</si>
  <si>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</si>
  <si>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</si>
  <si>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</si>
  <si>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</si>
  <si>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</si>
  <si>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</si>
  <si>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</si>
  <si>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</si>
  <si>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</si>
  <si>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</si>
  <si>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</si>
  <si>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</si>
  <si>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</si>
  <si>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</si>
  <si>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</si>
  <si>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</si>
  <si>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</si>
  <si>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</si>
  <si>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</si>
  <si>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</si>
  <si>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</si>
  <si>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</si>
  <si>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</si>
  <si>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</si>
  <si>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</si>
  <si>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</si>
  <si>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</si>
  <si>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</si>
  <si>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</si>
  <si>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</si>
  <si>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</si>
  <si>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</si>
  <si>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</si>
  <si>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</si>
  <si>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</si>
  <si>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</si>
  <si>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</si>
  <si>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</si>
  <si>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</si>
  <si>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</si>
  <si>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</si>
  <si>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</si>
  <si>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</si>
  <si>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</si>
  <si>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</si>
  <si>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</si>
  <si>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</si>
  <si>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</si>
  <si>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</si>
  <si>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</si>
  <si>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</si>
  <si>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</si>
  <si>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</si>
  <si>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</si>
  <si>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</si>
  <si>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</si>
  <si>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</si>
  <si>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</si>
  <si>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</si>
  <si>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</si>
  <si>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</si>
  <si>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</si>
  <si>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</si>
  <si>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</si>
  <si>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</si>
  <si>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</si>
  <si>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</si>
  <si>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</si>
  <si>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</si>
  <si>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</si>
  <si>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</si>
  <si>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</si>
  <si>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</si>
  <si>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</si>
  <si>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</si>
  <si>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</si>
  <si>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</si>
  <si>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</si>
  <si>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</si>
  <si>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</si>
  <si>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</si>
  <si>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</si>
  <si>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</si>
  <si>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</si>
  <si>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</si>
  <si>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</si>
  <si>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</si>
  <si>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</si>
  <si>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</si>
  <si>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</si>
  <si>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</si>
  <si>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</si>
  <si>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</si>
  <si>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</si>
  <si>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</si>
  <si>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</si>
  <si>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</si>
  <si>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</si>
  <si>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</si>
  <si>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</si>
  <si>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</si>
  <si>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</si>
  <si>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</si>
  <si>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</si>
  <si>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</si>
  <si>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</si>
  <si>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</si>
  <si>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</si>
  <si>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</si>
  <si>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</si>
  <si>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</si>
  <si>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</si>
  <si>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</si>
  <si>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</si>
  <si>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</si>
  <si>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</si>
  <si>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</si>
  <si>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</si>
  <si>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</si>
  <si>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</si>
  <si>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</si>
  <si>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</si>
  <si>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</si>
  <si>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</si>
  <si>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</si>
  <si>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</si>
  <si>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</si>
  <si>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</si>
  <si>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</si>
  <si>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</si>
  <si>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</si>
  <si>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</si>
  <si>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</si>
  <si>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</si>
  <si>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</si>
  <si>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</si>
  <si>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</si>
  <si>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</si>
  <si>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</si>
  <si>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</si>
  <si>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</si>
  <si>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</si>
  <si>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</si>
  <si>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</si>
  <si>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</si>
  <si>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</si>
  <si>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</si>
  <si>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</si>
  <si>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</si>
  <si>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</si>
  <si>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</si>
  <si>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</si>
  <si>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</si>
  <si>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</si>
  <si>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</si>
  <si>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</si>
  <si>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</si>
  <si>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</si>
  <si>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</si>
  <si>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</si>
  <si>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</si>
  <si>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</si>
  <si>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</si>
  <si>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</si>
  <si>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</si>
  <si>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</si>
  <si>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</si>
  <si>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</si>
  <si>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</si>
  <si>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</si>
  <si>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</si>
  <si>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</si>
  <si>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</si>
  <si>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</si>
  <si>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</si>
  <si>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</si>
  <si>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</si>
  <si>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</si>
  <si>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</si>
  <si>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</si>
  <si>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</si>
  <si>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</si>
  <si>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</si>
  <si>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</si>
  <si>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</si>
  <si>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</si>
  <si>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</si>
  <si>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</si>
  <si>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</si>
  <si>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</si>
  <si>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</si>
  <si>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</si>
  <si>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</si>
  <si>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</si>
  <si>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</si>
  <si>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</si>
  <si>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</si>
  <si>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</si>
  <si>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</si>
  <si>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</si>
  <si>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</si>
  <si>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</si>
  <si>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</si>
  <si>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</si>
  <si>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</si>
  <si>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</si>
  <si>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</si>
  <si>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</si>
  <si>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</si>
  <si>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</si>
  <si>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</si>
  <si>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</si>
  <si>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</si>
  <si>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</si>
  <si>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</si>
  <si>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</si>
  <si>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</si>
  <si>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</si>
  <si>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</si>
  <si>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</si>
  <si>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</si>
  <si>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</si>
  <si>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</si>
  <si>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</si>
  <si>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</si>
  <si>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</si>
  <si>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</si>
  <si>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</si>
  <si>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</si>
  <si>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</si>
  <si>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</si>
  <si>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</si>
  <si>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</si>
  <si>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</si>
  <si>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</si>
  <si>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</si>
  <si>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</si>
  <si>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</si>
  <si>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</si>
  <si>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</si>
  <si>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</si>
  <si>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</si>
  <si>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</si>
  <si>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</si>
  <si>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</si>
  <si>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</si>
  <si>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</si>
  <si>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</si>
  <si>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</si>
  <si>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</si>
  <si>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</si>
  <si>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</si>
  <si>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</si>
  <si>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</si>
  <si>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</si>
  <si>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</si>
  <si>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</si>
  <si>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</si>
  <si>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</si>
  <si>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</si>
  <si>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</si>
  <si>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</si>
  <si>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</si>
  <si>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</si>
  <si>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</si>
  <si>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</si>
  <si>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</si>
  <si>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</si>
  <si>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</si>
  <si>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</si>
  <si>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</si>
  <si>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</si>
  <si>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</si>
  <si>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</si>
  <si>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</si>
  <si>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</si>
  <si>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</si>
  <si>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</si>
  <si>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</si>
  <si>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</si>
  <si>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</si>
  <si>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</si>
  <si>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</si>
  <si>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</si>
  <si>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</si>
  <si>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</si>
  <si>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</si>
  <si>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</si>
  <si>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</si>
  <si>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</si>
  <si>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</si>
  <si>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</si>
  <si>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</si>
  <si>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</si>
  <si>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</si>
  <si>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</si>
  <si>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</si>
  <si>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</si>
  <si>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</si>
  <si>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</si>
  <si>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</si>
  <si>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</si>
  <si>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</si>
  <si>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</si>
  <si>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</si>
  <si>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</si>
  <si>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</si>
  <si>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</si>
  <si>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</si>
  <si>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</si>
  <si>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</si>
  <si>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</si>
  <si>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</si>
  <si>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</si>
  <si>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</si>
  <si>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</si>
  <si>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</si>
  <si>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</si>
  <si>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</si>
  <si>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</si>
  <si>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</si>
  <si>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</si>
  <si>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</si>
  <si>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</si>
  <si>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</si>
  <si>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</si>
  <si>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</si>
  <si>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</si>
  <si>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</si>
  <si>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</si>
  <si>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</si>
  <si>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</si>
  <si>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</si>
  <si>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</si>
  <si>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</si>
  <si>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</si>
  <si>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</si>
  <si>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</si>
  <si>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</si>
  <si>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</si>
  <si>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</si>
  <si>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</si>
  <si>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</si>
  <si>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</si>
  <si>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</si>
  <si>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</si>
  <si>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</si>
  <si>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</si>
  <si>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</si>
  <si>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</si>
  <si>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</si>
  <si>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</si>
  <si>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</si>
  <si>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</si>
  <si>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</si>
  <si>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</si>
  <si>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</si>
  <si>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</si>
  <si>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</si>
  <si>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</si>
  <si>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</si>
  <si>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</si>
  <si>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</si>
  <si>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</si>
  <si>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</si>
  <si>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</si>
  <si>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</si>
  <si>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</si>
  <si>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</si>
  <si>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</si>
  <si>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</si>
  <si>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</si>
  <si>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</si>
  <si>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</si>
  <si>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</si>
  <si>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</si>
  <si>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</si>
  <si>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</si>
  <si>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</si>
  <si>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</si>
  <si>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</si>
  <si>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</si>
  <si>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</si>
  <si>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</si>
  <si>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</si>
  <si>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</si>
  <si>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</si>
  <si>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</si>
  <si>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</si>
  <si>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</si>
  <si>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</si>
  <si>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</si>
  <si>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</si>
  <si>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</si>
  <si>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</si>
  <si>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</si>
  <si>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</si>
  <si>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</si>
  <si>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</si>
  <si>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</si>
  <si>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</si>
  <si>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</si>
  <si>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</si>
  <si>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</si>
  <si>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</si>
  <si>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</si>
  <si>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</si>
  <si>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</si>
  <si>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</si>
  <si>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</si>
  <si>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</si>
  <si>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</si>
  <si>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</si>
  <si>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</si>
  <si>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</si>
  <si>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</si>
  <si>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</si>
  <si>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</si>
  <si>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</si>
  <si>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</si>
  <si>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</si>
  <si>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</si>
  <si>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</si>
  <si>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</si>
  <si>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</si>
  <si>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</si>
  <si>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</si>
  <si>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</si>
  <si>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</si>
  <si>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</si>
  <si>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</si>
  <si>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</si>
  <si>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</si>
  <si>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</si>
  <si>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</si>
  <si>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</si>
  <si>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</si>
  <si>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</si>
  <si>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</si>
  <si>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</si>
  <si>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</si>
  <si>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</si>
  <si>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</si>
  <si>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</si>
  <si>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</si>
  <si>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</si>
  <si>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</si>
  <si>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</si>
  <si>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</si>
  <si>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</si>
  <si>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</si>
  <si>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</si>
  <si>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</si>
  <si>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</si>
  <si>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</si>
  <si>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</si>
  <si>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</si>
  <si>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</si>
  <si>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</si>
  <si>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</si>
  <si>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</si>
  <si>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</si>
  <si>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</si>
  <si>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</si>
  <si>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</si>
  <si>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</si>
  <si>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</si>
  <si>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</si>
  <si>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</si>
  <si>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</si>
  <si>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</si>
  <si>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</si>
  <si>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</si>
  <si>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</si>
  <si>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</si>
  <si>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</si>
  <si>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</si>
  <si>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</si>
  <si>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</si>
  <si>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</si>
  <si>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</si>
  <si>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</si>
  <si>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</si>
  <si>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</si>
  <si>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</si>
  <si>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</si>
  <si>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</si>
  <si>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</si>
  <si>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</si>
  <si>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</si>
  <si>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</si>
  <si>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</si>
  <si>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</si>
  <si>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</si>
  <si>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</si>
  <si>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</si>
  <si>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</si>
  <si>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</si>
  <si>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</si>
  <si>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</si>
  <si>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</si>
  <si>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</si>
  <si>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</si>
  <si>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</si>
  <si>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</si>
  <si>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</si>
  <si>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</si>
  <si>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</si>
  <si>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</si>
  <si>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</si>
  <si>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</si>
  <si>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</si>
  <si>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</si>
  <si>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</si>
  <si>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</si>
  <si>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</si>
  <si>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</si>
  <si>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</si>
  <si>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</si>
  <si>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</si>
  <si>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</si>
  <si>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</si>
  <si>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</si>
  <si>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</si>
  <si>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</si>
  <si>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</si>
  <si>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</si>
  <si>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</si>
  <si>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</si>
  <si>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</si>
  <si>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</si>
  <si>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</si>
  <si>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</si>
  <si>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</si>
  <si>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</si>
  <si>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</si>
  <si>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</si>
  <si>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</si>
  <si>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</si>
  <si>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</si>
  <si>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</si>
  <si>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</si>
  <si>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</si>
  <si>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</si>
  <si>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</si>
  <si>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</si>
  <si>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</si>
  <si>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</si>
  <si>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</si>
  <si>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</si>
  <si>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</si>
  <si>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</si>
  <si>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</si>
  <si>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</si>
  <si>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</si>
  <si>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</si>
  <si>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</si>
  <si>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</si>
  <si>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</si>
  <si>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</si>
  <si>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</si>
  <si>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</si>
  <si>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</si>
  <si>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</si>
  <si>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</si>
  <si>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</si>
  <si>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</si>
  <si>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</si>
  <si>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</si>
  <si>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</si>
  <si>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</si>
  <si>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</si>
  <si>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</si>
  <si>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</si>
  <si>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</si>
  <si>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</si>
  <si>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</si>
  <si>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</si>
  <si>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</si>
  <si>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</si>
  <si>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</si>
  <si>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</si>
  <si>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</si>
  <si>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</si>
  <si>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</si>
  <si>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</si>
  <si>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</si>
  <si>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</si>
  <si>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</si>
  <si>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</si>
  <si>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</si>
  <si>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</si>
  <si>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</si>
  <si>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</si>
  <si>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</si>
  <si>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</si>
  <si>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</si>
  <si>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</si>
  <si>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</si>
  <si>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</si>
  <si>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</si>
  <si>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</si>
  <si>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</si>
  <si>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</si>
  <si>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</si>
  <si>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</si>
  <si>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</si>
  <si>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</si>
  <si>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</si>
  <si>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</si>
  <si>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</si>
  <si>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</si>
  <si>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</si>
  <si>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</si>
  <si>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</si>
  <si>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</si>
  <si>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</si>
  <si>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</si>
  <si>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</si>
  <si>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</si>
  <si>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</si>
  <si>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</si>
  <si>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</si>
  <si>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</si>
  <si>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</si>
  <si>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</si>
  <si>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</si>
  <si>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</si>
  <si>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</si>
  <si>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</si>
  <si>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</si>
  <si>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</si>
  <si>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</si>
  <si>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</si>
  <si>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</si>
  <si>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</si>
  <si>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</si>
  <si>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</si>
  <si>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</si>
  <si>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</si>
  <si>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</si>
  <si>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</si>
  <si>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</si>
  <si>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</si>
  <si>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</si>
  <si>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</si>
  <si>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</si>
  <si>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</si>
  <si>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</si>
  <si>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</si>
  <si>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</si>
  <si>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</si>
  <si>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</si>
  <si>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</si>
  <si>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</si>
  <si>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</si>
  <si>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</si>
  <si>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</si>
  <si>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</si>
  <si>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</si>
  <si>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</si>
  <si>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</si>
  <si>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</si>
  <si>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</si>
  <si>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</si>
  <si>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</si>
  <si>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</si>
  <si>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</si>
  <si>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</si>
  <si>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</si>
  <si>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</si>
  <si>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</si>
  <si>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</si>
  <si>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</si>
  <si>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</si>
  <si>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</si>
  <si>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</si>
  <si>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</si>
  <si>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</si>
  <si>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</si>
  <si>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</si>
  <si>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</si>
  <si>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</si>
  <si>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</si>
  <si>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</si>
  <si>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</si>
  <si>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</si>
  <si>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</si>
  <si>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</si>
  <si>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</si>
  <si>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</si>
  <si>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</si>
  <si>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</si>
  <si>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</si>
  <si>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</si>
  <si>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</si>
  <si>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</si>
  <si>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</si>
  <si>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</si>
  <si>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</si>
  <si>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</si>
  <si>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</si>
  <si>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</si>
  <si>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</si>
  <si>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</si>
  <si>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</si>
  <si>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</si>
  <si>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</si>
  <si>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</si>
  <si>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</si>
  <si>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</si>
  <si>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</si>
  <si>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</si>
  <si>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</si>
  <si>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</si>
  <si>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</si>
  <si>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</si>
  <si>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</si>
  <si>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</si>
  <si>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</si>
  <si>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</si>
  <si>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</si>
  <si>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</si>
  <si>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</si>
  <si>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</si>
  <si>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</si>
  <si>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</si>
  <si>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</si>
  <si>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</si>
  <si>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</si>
  <si>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</si>
  <si>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</si>
  <si>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</si>
  <si>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</si>
  <si>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</si>
  <si>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</si>
  <si>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</si>
  <si>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</si>
  <si>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</si>
  <si>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</si>
  <si>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</si>
  <si>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</si>
  <si>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</si>
  <si>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</si>
  <si>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</si>
  <si>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</si>
  <si>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</si>
  <si>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</si>
  <si>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</si>
  <si>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</si>
  <si>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</si>
  <si>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</si>
  <si>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</si>
  <si>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</si>
  <si>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</si>
  <si>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</si>
  <si>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</si>
  <si>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</si>
  <si>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</si>
  <si>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</si>
  <si>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</si>
  <si>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</si>
  <si>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</si>
  <si>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</si>
  <si>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</si>
  <si>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</si>
  <si>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</si>
  <si>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</si>
  <si>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</si>
  <si>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</si>
  <si>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</si>
  <si>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</si>
  <si>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</si>
  <si>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</si>
  <si>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</si>
  <si>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</si>
  <si>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</si>
  <si>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</si>
  <si>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</si>
  <si>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</si>
  <si>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</si>
  <si>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</si>
  <si>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</si>
  <si>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</si>
  <si>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</si>
  <si>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</si>
  <si>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</si>
  <si>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</si>
  <si>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</si>
  <si>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</si>
  <si>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</si>
  <si>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</si>
  <si>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</si>
  <si>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</si>
  <si>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</si>
  <si>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</si>
  <si>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</si>
  <si>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</si>
  <si>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</si>
  <si>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</si>
  <si>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</si>
  <si>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</si>
  <si>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</si>
  <si>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</si>
  <si>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</si>
  <si>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</si>
  <si>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</si>
  <si>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</si>
  <si>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</si>
  <si>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</si>
  <si>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</si>
  <si>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</si>
  <si>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</si>
  <si>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</si>
  <si>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</si>
  <si>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</si>
  <si>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</si>
  <si>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</si>
  <si>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</si>
  <si>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</si>
  <si>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</si>
  <si>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</si>
  <si>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</si>
  <si>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</si>
  <si>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</si>
  <si>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</si>
  <si>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</si>
  <si>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</si>
  <si>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</si>
  <si>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</si>
  <si>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</si>
  <si>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</si>
  <si>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</si>
  <si>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</si>
  <si>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</si>
  <si>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</si>
  <si>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</si>
  <si>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</si>
  <si>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</si>
  <si>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</si>
  <si>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</si>
  <si>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</si>
  <si>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</si>
  <si>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</si>
  <si>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</si>
  <si>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</si>
  <si>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</si>
  <si>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</si>
  <si>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</si>
  <si>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</si>
  <si>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</si>
  <si>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</si>
  <si>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</si>
  <si>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</si>
  <si>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</si>
  <si>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</si>
  <si>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</si>
  <si>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</si>
  <si>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</si>
  <si>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</si>
  <si>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</si>
  <si>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</si>
  <si>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</si>
  <si>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</si>
  <si>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</si>
  <si>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</si>
  <si>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</si>
  <si>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</si>
  <si>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</si>
  <si>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</si>
  <si>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</si>
  <si>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</si>
  <si>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</si>
  <si>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</si>
  <si>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</si>
  <si>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</si>
  <si>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</si>
  <si>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</si>
  <si>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</si>
  <si>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</si>
  <si>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</si>
  <si>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</si>
  <si>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</si>
  <si>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</si>
  <si>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</si>
  <si>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</si>
  <si>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</si>
  <si>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</si>
  <si>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</si>
  <si>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</si>
  <si>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</si>
  <si>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</si>
  <si>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</si>
  <si>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</si>
  <si>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</si>
  <si>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</si>
  <si>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</si>
  <si>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</si>
  <si>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</si>
  <si>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</si>
  <si>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</si>
  <si>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</si>
  <si>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</si>
  <si>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</si>
  <si>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</si>
  <si>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</si>
  <si>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</si>
  <si>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</si>
  <si>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</si>
  <si>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</si>
  <si>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</si>
  <si>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</si>
  <si>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</si>
  <si>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</si>
  <si>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</si>
  <si>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</si>
  <si>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</si>
  <si>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</si>
  <si>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</si>
  <si>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</si>
  <si>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</si>
  <si>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</si>
  <si>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</si>
  <si>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</si>
  <si>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</si>
  <si>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</si>
  <si>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</si>
  <si>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</si>
  <si>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</si>
  <si>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</si>
  <si>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</si>
  <si>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</si>
  <si>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</si>
  <si>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</si>
  <si>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</si>
  <si>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</si>
  <si>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</si>
  <si>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</si>
  <si>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</si>
  <si>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</si>
  <si>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</si>
  <si>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</si>
  <si>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</si>
  <si>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</si>
  <si>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</si>
  <si>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</si>
  <si>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</si>
  <si>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</si>
  <si>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</si>
  <si>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</si>
  <si>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</si>
  <si>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</si>
  <si>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</si>
  <si>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</si>
  <si>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</si>
  <si>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</si>
  <si>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</si>
  <si>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</si>
  <si>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</si>
  <si>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</si>
  <si>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</si>
  <si>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</si>
  <si>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</si>
  <si>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</si>
  <si>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</si>
  <si>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</si>
  <si>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</si>
  <si>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</si>
  <si>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</si>
  <si>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</si>
  <si>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</si>
  <si>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</si>
  <si>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</si>
  <si>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</si>
  <si>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</si>
  <si>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</si>
  <si>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</si>
  <si>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</si>
  <si>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</si>
  <si>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</si>
  <si>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</si>
  <si>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</si>
  <si>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</si>
  <si>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</si>
  <si>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</si>
  <si>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</si>
  <si>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</si>
  <si>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</si>
  <si>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</si>
  <si>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</si>
  <si>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</si>
  <si>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</si>
  <si>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</si>
  <si>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</si>
  <si>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</si>
  <si>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</si>
  <si>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</si>
  <si>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</si>
  <si>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</si>
  <si>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</si>
  <si>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</si>
  <si>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</si>
  <si>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</si>
  <si>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</si>
  <si>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</si>
  <si>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</si>
  <si>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</si>
  <si>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</si>
  <si>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</si>
  <si>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</si>
  <si>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</si>
  <si>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</si>
  <si>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</si>
  <si>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</si>
  <si>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</si>
  <si>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</si>
  <si>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</si>
  <si>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</si>
  <si>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</si>
  <si>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</si>
  <si>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</si>
  <si>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</si>
  <si>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</si>
  <si>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</si>
  <si>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</si>
  <si>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</si>
  <si>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</si>
  <si>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</si>
  <si>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</si>
  <si>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</si>
  <si>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</si>
  <si>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</si>
  <si>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</si>
  <si>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</si>
  <si>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</si>
  <si>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</si>
  <si>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</si>
  <si>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</si>
  <si>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</si>
  <si>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</si>
  <si>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</si>
  <si>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</si>
  <si>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</si>
  <si>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</si>
  <si>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</si>
  <si>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</si>
  <si>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</si>
  <si>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</si>
  <si>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</si>
  <si>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</si>
  <si>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</si>
  <si>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</si>
  <si>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</si>
  <si>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</si>
  <si>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</si>
  <si>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</si>
  <si>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</si>
  <si>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</si>
  <si>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</si>
  <si>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</si>
  <si>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</si>
  <si>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</si>
  <si>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</si>
  <si>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</si>
  <si>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</si>
  <si>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</si>
  <si>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</si>
  <si>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</si>
  <si>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</si>
  <si>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</si>
  <si>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</si>
  <si>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</si>
  <si>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</si>
  <si>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</si>
  <si>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</si>
  <si>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</si>
  <si>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</si>
  <si>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</si>
  <si>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</si>
  <si>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</si>
  <si>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</si>
  <si>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</si>
  <si>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</si>
  <si>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</si>
  <si>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</si>
  <si>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</si>
  <si>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</si>
  <si>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</si>
  <si>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</si>
  <si>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</si>
  <si>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</si>
  <si>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</si>
  <si>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</si>
  <si>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</si>
  <si>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</si>
  <si>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</si>
  <si>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</si>
  <si>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</si>
  <si>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</si>
  <si>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</si>
  <si>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</si>
  <si>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</si>
  <si>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</si>
  <si>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</si>
  <si>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</si>
  <si>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</si>
  <si>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</si>
  <si>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</si>
  <si>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</si>
  <si>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</si>
  <si>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</si>
  <si>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</si>
  <si>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</si>
  <si>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</si>
  <si>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</si>
  <si>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</si>
  <si>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</si>
  <si>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</si>
  <si>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</si>
  <si>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</si>
  <si>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</si>
  <si>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</si>
  <si>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</si>
  <si>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</si>
  <si>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</si>
  <si>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</si>
  <si>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</si>
  <si>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</si>
  <si>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</si>
  <si>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</si>
  <si>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</si>
  <si>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</si>
  <si>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</si>
  <si>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</si>
  <si>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</si>
  <si>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</si>
  <si>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</si>
  <si>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</si>
  <si>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</si>
  <si>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</si>
  <si>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</si>
  <si>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</si>
  <si>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</si>
  <si>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</si>
  <si>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</si>
  <si>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</si>
  <si>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</si>
  <si>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</si>
  <si>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</si>
  <si>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</si>
  <si>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</si>
  <si>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</si>
  <si>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</si>
  <si>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</si>
  <si>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</si>
  <si>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</si>
  <si>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</si>
  <si>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</si>
  <si>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</si>
  <si>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</si>
  <si>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</si>
  <si>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</si>
  <si>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</si>
  <si>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</si>
  <si>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</si>
  <si>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</si>
  <si>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</si>
  <si>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</si>
  <si>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</si>
  <si>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</si>
  <si>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</si>
  <si>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</si>
  <si>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</si>
  <si>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</si>
  <si>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</si>
  <si>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</si>
  <si>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</si>
  <si>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</si>
  <si>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</si>
  <si>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</si>
  <si>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</si>
  <si>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</si>
  <si>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</si>
  <si>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</si>
  <si>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</si>
  <si>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</si>
  <si>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</si>
  <si>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</si>
  <si>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</si>
  <si>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</si>
  <si>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</si>
  <si>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</si>
  <si>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</si>
  <si>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</si>
  <si>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</si>
  <si>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</si>
  <si>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</si>
  <si>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</si>
  <si>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</si>
  <si>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</si>
  <si>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</si>
  <si>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</si>
  <si>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</si>
  <si>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</si>
  <si>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</si>
  <si>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</si>
  <si>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</si>
  <si>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</si>
  <si>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</si>
  <si>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</si>
  <si>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</si>
  <si>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</si>
  <si>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</si>
  <si>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</si>
  <si>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</si>
  <si>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</si>
  <si>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</si>
  <si>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</si>
  <si>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</si>
  <si>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</si>
  <si>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</si>
  <si>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</si>
  <si>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</si>
  <si>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</si>
  <si>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</si>
  <si>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</si>
  <si>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</si>
  <si>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</si>
  <si>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</si>
  <si>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</si>
  <si>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</si>
  <si>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</si>
  <si>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</si>
  <si>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</si>
  <si>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</si>
  <si>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</si>
  <si>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 xml:space="preserve">NO PCM </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</si>
  <si>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</si>
  <si>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</si>
  <si>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</si>
  <si>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</si>
  <si>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</si>
  <si>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</si>
  <si>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</si>
  <si>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</si>
  <si>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</si>
  <si>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</si>
  <si>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</si>
  <si>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</si>
  <si>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</si>
  <si>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</si>
  <si>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</si>
  <si>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</si>
  <si>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</si>
  <si>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</si>
  <si>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</si>
  <si>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</si>
  <si>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</si>
  <si>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</si>
  <si>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</si>
  <si>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</si>
  <si>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</si>
  <si>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</si>
  <si>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</si>
  <si>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</si>
  <si>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</si>
  <si>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</si>
  <si>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</si>
  <si>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</si>
  <si>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</si>
  <si>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</si>
  <si>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</si>
  <si>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</si>
  <si>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</si>
  <si>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</si>
  <si>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</si>
  <si>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</si>
  <si>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</si>
  <si>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</si>
  <si>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</si>
  <si>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</si>
  <si>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</si>
  <si>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</si>
  <si>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</si>
  <si>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</si>
  <si>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</si>
  <si>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</si>
  <si>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</si>
  <si>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</si>
  <si>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</si>
  <si>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</si>
  <si>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</si>
  <si>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</si>
  <si>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</si>
  <si>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</si>
  <si>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</si>
  <si>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</si>
  <si>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</si>
  <si>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</si>
  <si>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</si>
  <si>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</si>
  <si>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</si>
  <si>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</si>
  <si>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</si>
  <si>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</si>
  <si>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</si>
  <si>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</si>
  <si>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</si>
  <si>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</si>
  <si>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</si>
  <si>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</si>
  <si>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</si>
  <si>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</si>
  <si>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</si>
  <si>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</si>
  <si>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</si>
  <si>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</si>
  <si>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</si>
  <si>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</si>
  <si>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</si>
  <si>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</si>
  <si>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</si>
  <si>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</si>
  <si>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</si>
  <si>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</si>
  <si>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75 mins</t>
  </si>
  <si>
    <t xml:space="preserve"> PCM-20250215-00000830 </t>
  </si>
  <si>
    <t>LTE site still down and  site located in aramco area access issue need special permission</t>
  </si>
  <si>
    <t>PCM-20251030-00000467</t>
  </si>
  <si>
    <t>EM team on the way need 60 Min</t>
  </si>
  <si>
    <t>PCM-20251030-00000500</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</si>
  <si>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</si>
  <si>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</si>
  <si>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</si>
  <si>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</si>
  <si>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</si>
  <si>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</si>
  <si>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PCM-20251030-00000528</t>
  </si>
  <si>
    <t xml:space="preserve">EM team need 40 min </t>
  </si>
  <si>
    <t>NO PCM</t>
  </si>
  <si>
    <t>team on the way need 60 minutes</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</si>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</sst>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K10" sqref="K9:K10"/>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297.42713194444514</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0.80819675925886258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9.6782407417776994E-3</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c r="F5" s="136">
        <v>45960.365324074075</v>
      </c>
      <c r="G5" s="137">
        <f ca="1">IFERROR(NOW()-F5,"")</f>
        <v>1.0233796296233777E-2</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45960.375557870371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45960.375557870371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45960.375557870371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45960.375557870371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45960.375557870371</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45960.375557870371</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45960.375557870371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45960.375557870371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45960.375557870371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45960.375557870371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45960.375557870371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45960.375557870371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45960.375557870371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45960.375557870371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45960.375557870371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45960.375557870371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45960.375557870371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45960.375557870371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45960.375557870371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45960.375557870371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45960.375557870371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45960.375557870371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45960.375557870371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45960.375557870371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45960.375557870371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45960.375557870371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45960.375557870371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45960.375557870371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45960.375557870371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45960.375557870371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45960.375557870371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45960.375557870371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45960.375557870371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45960.375557870371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45960.375557870371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45960.375557870371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45960.375557870371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45960.375557870371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45960.375557870371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45960.375557870371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45960.375557870371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45960.375557870371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45960.375557870371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45960.375557870371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45960.375557870371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45960.375557870371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45960.375557870371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45960.375557870371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45960.375557870371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45960.375557870371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45960.375557870371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45960.375557870371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45960.375557870371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45960.375557870371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45960.375557870371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45960.375557870371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45960.375557870371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45960.375557870371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45960.375557870371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45960.375557870371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45960.375557870371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45960.375557870371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45960.375557870371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45960.375557870371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45960.375557870371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45960.375557870371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45960.375557870371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45960.375557870371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45960.375557870371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45960.375557870371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45960.375557870371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45960.375557870371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45960.375557870371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45960.375557870371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45960.375557870371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45960.375557870371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45960.375557870371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45960.375557870371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45960.375557870371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45960.375557870371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45960.375557870371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45960.375557870371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45960.375557870371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45960.375557870371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45960.375557870371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45960.375557870371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45960.375557870371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45960.375557870371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45960.375557870371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45960.375557870371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45960.375557870371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45960.375557870371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45960.375557870371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45960.375557870371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45960.375557870371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45960.375557870371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45960.375557870371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45960.375557870371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45960.375557870371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45960.375557870371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45960.375557870371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45960.375557870371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45960.375557870371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45960.375557870371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45960.375557870371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45960.375557870371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45960.375557870371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45960.375557870371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45960.375557870371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45960.375557870371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45960.375557870371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45960.375557870371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45960.375557870371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45960.375557870371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45960.375557870371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45960.375557870371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45960.375557870371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45960.375557870371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45960.375557870371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45960.375557870371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45960.375557870371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45960.375557870371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45960.375557870371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45960.375557870371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45960.375557870371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45960.375557870371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45960.375557870371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45960.375557870371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45960.375557870371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45960.375557870371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45960.375557870371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45960.375557870371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45960.375557870371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45960.375557870371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45960.375557870371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45960.375557870371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45960.375557870371</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45960.375557870371</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135.3757199074098</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1.6334745370404562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2.7537037036381662E-2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45960.375557870371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45960.375557870371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45960.375557870371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45960.375557870371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45960.375557870371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45960.375557870371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45960.375557870371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45960.375557870371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45960.375557870371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45960.375557870371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45960.375557870371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45960.375557870371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45960.375557870371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45960.375557870371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45960.375557870371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45960.375557870371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45960.375557870371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45960.375557870371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45960.375557870371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45960.375557870371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45960.375557870371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45960.375557870371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45960.375557870371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45960.375557870371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45960.375557870371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45960.375557870371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45960.375557870371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45960.375557870371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45960.375557870371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45960.375557870371</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45960.375557870371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45960.375557870371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45960.375557870371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45960.375557870371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45960.375557870371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45960.375557870371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45960.375557870371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45960.375557870371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45960.375557870371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45960.375557870371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45960.375557870371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45960.375557870371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45960.375557870371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45960.375557870371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45960.375557870371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45960.375557870371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45960.375557870371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45960.375557870371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45960.375557870371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45960.375557870371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45960.375557870371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45960.375557870371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45960.375557870371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45960.375557870371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45960.375557870371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45960.375557870371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45960.375557870371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45960.375557870371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45960.375557870371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45960.375557870371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45960.375557870371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45960.375557870371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45960.375557870371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45960.375557870371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45960.375557870371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45960.375557870371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45960.375557870371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45960.375557870371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45960.375557870371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45960.375557870371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45960.375557870371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45960.375557870371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45960.375557870371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45960.375557870371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45960.375557870371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45960.375557870371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45960.375557870371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45960.375557870371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45960.375557870371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45960.375557870371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45960.375557870371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45960.375557870371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45960.375557870371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45960.375557870371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45960.375557870371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45960.375557870371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45960.375557870371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45960.375557870371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45960.375557870371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45960.375557870371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45960.375557870371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45960.375557870371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45960.375557870371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45960.375557870371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45960.375557870371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45960.375557870371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45960.375557870371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45960.375557870371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45960.375557870371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45960.375557870371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45960.375557870371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45960.375557870371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45960.375557870371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45960.375557870371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45960.375557870371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45960.375557870371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45960.375557870371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45960.375557870371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45960.375557870371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45960.375557870371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45960.375557870371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45960.375557870371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45960.375557870371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45960.375557870371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45960.375557870371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45960.375557870371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45960.375557870371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45960.375557870371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45960.375557870371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45960.375557870371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45960.375557870371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45960.375557870371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45960.375557870371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45960.375557870371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45960.375557870371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45960.375557870371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45960.375557870371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45960.375557870371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45960.375557870371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45960.375557870371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45960.375557870371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45960.375557870371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45960.375557870371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45960.375557870371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45960.375557870371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45960.375557870371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45960.375557870371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45960.375557870371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45960.375557870371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45960.375557870371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45960.375557870371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45960.375557870371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45960.375557870371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45960.375557870371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45960.375557870371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45960.375557870371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45960.375557870371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45960.375557870371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45960.375557870371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45960.375557870371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45960.375557870371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45960.375557870371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45960.375557870371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45960.375557870371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45960.375557870371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45960.375557870371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45960.375557870371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45960.375557870371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45960.375557870371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45960.375557870371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45960.375557870371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45960.375557870371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45960.375557870371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45960.375557870371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45960.375557870371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45960.375557870371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45960.375557870371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45960.375557870371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45960.375557870371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45960.375557870371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45960.375557870371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45960.375557870371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45960.375557870371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45960.375557870371</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1</v>
      </c>
      <c r="D2" s="18" t="s">
        <v>20234</v>
      </c>
      <c r="E2" s="18" t="s">
        <v>39021</v>
      </c>
      <c r="F2" s="20">
        <v>45960.347592592596</v>
      </c>
      <c r="G2" s="21">
        <f t="shared" ref="G2:G56" ca="1" si="0">IFERROR(NOW()-F2,"-")</f>
        <v>2.7965277775365394E-2</v>
      </c>
      <c r="H2" s="22">
        <v>45960.347592592596</v>
      </c>
      <c r="I2" s="19" t="str">
        <f>IFERROR(VLOOKUP(D2,DB!A:F,6,0),"")</f>
        <v>Generator-SG</v>
      </c>
      <c r="J2" s="18" t="str">
        <f>IFERROR(VLOOKUP(D2,DB!A:G,7,0),"")</f>
        <v>Dead+No BB Design</v>
      </c>
      <c r="K2" s="46" t="s">
        <v>39116</v>
      </c>
      <c r="L2" s="23" t="str">
        <f>IFERROR(VLOOKUP(D2,DB!A:I,9,0),"")</f>
        <v>Latis</v>
      </c>
    </row>
    <row r="3" spans="1:13" ht="15" customHeight="1">
      <c r="A3" s="19"/>
      <c r="B3" s="63" t="str">
        <f>IFERROR(VLOOKUP(D3,DB!A:K,11,0),"")</f>
        <v/>
      </c>
      <c r="C3" s="18"/>
      <c r="D3" s="18"/>
      <c r="E3" s="18"/>
      <c r="F3" s="20"/>
      <c r="G3" s="21">
        <f t="shared" ca="1" si="0"/>
        <v>45960.375557870371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45960.375557870371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45960.375557870371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45960.375557870371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45960.375557870371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45960.375557870371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45960.375557870371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45960.375557870371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45960.375557870371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45960.375557870371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45960.375557870371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45960.375557870371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45960.375557870371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45960.375557870371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45960.375557870371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45960.375557870371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45960.375557870371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45960.375557870371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45960.375557870371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45960.375557870371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45960.375557870371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45960.375557870371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45960.375557870371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45960.375557870371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45960.375557870371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45960.375557870371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45960.375557870371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45960.375557870371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45960.375557870371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45960.375557870371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45960.375557870371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45960.375557870371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45960.375557870371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45960.375557870371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45960.375557870371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45960.375557870371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45960.375557870371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45960.375557870371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45960.375557870371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45960.375557870371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45960.375557870371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45960.375557870371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45960.375557870371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45960.375557870371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45960.375557870371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45960.375557870371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45960.375557870371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45960.375557870371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45960.375557870371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45960.375557870371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45960.375557870371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45960.375557870371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45960.375557870371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45960.375557870371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45960.375557870371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45960.375557870371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45960.375557870371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45960.375557870371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45960.375557870371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45960.375557870371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45960.375557870371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45960.375557870371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45960.375557870371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45960.375557870371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45960.375557870371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45960.375557870371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45960.375557870371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45960.375557870371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45960.375557870371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45960.375557870371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45960.375557870371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45960.375557870371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45960.375557870371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45960.375557870371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45960.375557870371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45960.375557870371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45960.375557870371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45960.375557870371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45960.375557870371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45960.375557870371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45960.375557870371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45960.375557870371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45960.375557870371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45960.375557870371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45960.375557870371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45960.375557870371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45960.375557870371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45960.375557870371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45960.375557870371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45960.375557870371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45960.375557870371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45960.375557870371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45960.375557870371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45960.375557870371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45960.375557870371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45960.375557870371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45960.375557870371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45960.375557870371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45960.375557870371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45960.375557870371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45960.375557870371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45960.375557870371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45960.375557870371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45960.375557870371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45960.375557870371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45960.375557870371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45960.375557870371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45960.375557870371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45960.375557870371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45960.375557870371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45960.375557870371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45960.375557870371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45960.375557870371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45960.375557870371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45960.375557870371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45960.375557870371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45960.375557870371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45960.375557870371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45960.375557870371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45960.375557870371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45960.375557870371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45960.375557870371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45960.375557870371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45960.375557870371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45960.375557870371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45960.375557870371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45960.375557870371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45960.375557870371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45960.375557870371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45960.375557870371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45960.375557870371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45960.375557870371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45960.375557870371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45960.375557870371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45960.375557870371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45960.375557870371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45960.375557870371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45960.375557870371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45960.375557870371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45960.375557870371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45960.375557870371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45960.375557870371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45960.375557870371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45960.375557870371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45960.375557870371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45960.375557870371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45960.375557870371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45960.375557870371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45960.375557870371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45960.375557870371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45960.375557870371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45960.375557870371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45960.375557870371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45960.375557870371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45960.375557870371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45960.375557870371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45960.375557870371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45960.375557870371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45960.375557870371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45960.375557870371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45960.375557870371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45960.375557870371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45960.375557870371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45960.375557870371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45960.375557870371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45960.375557870371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45960.375557870371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45960.375557870371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45960.375557870371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45960.375557870371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45960.375557870371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45960.375557870371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45960.375557870371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45960.375557870371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45960.375557870371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45960.375557870371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45960.375557870371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45960.375557870371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45960.375557870371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45960.375557870371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45960.375557870371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45960.375557870371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45960.375557870371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45960.375557870371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45960.375557870371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45960.375557870371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45960.375557870371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45960.375557870371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45960.375557870371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45960.375557870371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45960.375557870371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45960.375557870371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45960.375557870371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45960.375557870371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45960.375557870371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45960.375557870371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45960.375557870371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45960.375557870371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45960.375557870371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45960.375557870371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45960.375557870371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45960.375557870371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45960.375557870371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45960.375557870371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45960.375557870371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45960.375557870371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45960.375557870371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45960.375557870371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45960.375557870371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45960.375557870371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45960.375557870371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45960.375557870371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45960.375557870371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45960.375557870371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45960.375557870371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45960.375557870371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45960.375557870371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45960.375557870371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45960.375557870371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45960.375557870371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45960.375557870371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45960.375557870371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45960.375557870371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45960.375557870371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45960.375557870371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45960.375557870371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45960.375557870371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45960.375557870371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45960.375557870371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45960.375557870371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45960.375557870371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45960.375557870371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45960.375557870371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45960.375557870371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45960.375557870371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45960.375557870371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45960.375557870371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45960.375557870371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45960.375557870371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45960.375557870371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45960.375557870371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45960.375557870371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45960.375557870371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45960.375557870371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45960.375557870371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45960.375557870371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45960.375557870371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45960.375557870371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45960.375557870371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45960.375557870371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45960.375557870371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45960.375557870371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45960.375557870371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45960.375557870371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45960.375557870371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45960.375557870371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45960.375557870371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45960.375557870371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45960.375557870371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45960.375557870371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45960.375557870371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45960.375557870371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45960.375557870371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45960.375557870371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45960.375557870371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45960.375557870371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45960.375557870371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45960.375557870371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45960.375557870371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45960.375557870371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45960.375557870371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45960.375557870371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45960.375557870371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45960.375557870371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45960.375557870371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45960.375557870371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45960.375557870371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45960.375557870371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45960.375557870371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45960.375557870371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45960.375557870371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45960.375557870371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45960.375557870371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45960.375557870371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45960.375557870371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45960.375557870371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45960.375557870371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45960.375557870371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45960.375557870371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45960.375557870371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45960.375557870371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45960.375557870371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45960.375557870371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45960.375557870371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45960.375557870371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45960.375557870371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45960.375557870371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45960.375557870371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45960.375557870371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45960.375557870371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45960.375557870371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45960.375557870371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45960.375557870371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45960.375557870371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45960.375557870371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45960.375557870371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45960.375557870371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45960.375557870371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45960.375557870371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45960.375557870371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45960.375557870371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45960.375557870371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45960.375557870371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45960.375557870371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45960.375557870371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45960.375557870371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45960.375557870371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45960.375557870371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45960.375557870371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45960.375557870371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45960.375557870371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45960.375557870371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45960.375557870371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45960.375557870371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45960.375557870371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45960.375557870371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45960.375557870371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45960.375557870371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45960.375557870371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45960.375557870371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45960.375557870371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45960.375557870371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45960.375557870371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45960.375557870371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45960.375557870371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45960.375557870371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45960.375557870371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45960.375557870371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45960.375557870371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45960.375557870371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45960.375557870371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45960.375557870371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45960.375557870371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45960.375557870371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45960.375557870371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45960.375557870371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45960.375557870371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45960.375557870371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45960.375557870371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45960.375557870371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45960.375557870371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45960.375557870371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45960.375557870371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45960.375557870371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45960.375557870371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45960.375557870371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45960.375557870371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45960.375557870371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45960.375557870371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45960.375557870371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45960.375557870371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45960.375557870371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45960.375557870371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45960.375557870371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45960.375557870371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45960.375557870371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45960.375557870371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45960.375557870371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45960.375557870371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45960.375557870371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45960.375557870371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45960.375557870371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45960.375557870371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45960.375557870371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45960.375557870371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45960.375557870371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45960.375557870371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45960.375557870371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45960.375557870371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45960.375557870371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45960.375557870371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45960.375557870371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45960.375557870371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45960.375557870371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45960.375557870371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45960.375557870371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45960.375557870371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45960.375557870371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45960.375557870371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45960.375557870371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45960.375557870371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45960.375557870371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45960.375557870371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45960.375557870371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45960.375557870371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45960.375557870371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45960.375557870371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45960.375557870371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45960.375557870371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45960.375557870371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45960.375557870371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45960.375557870371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45960.375557870371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45960.375557870371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45960.375557870371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45960.375557870371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45960.375557870371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45960.375557870371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45960.375557870371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45960.375557870371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45960.375557870371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45960.375557870371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45960.375557870371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45960.375557870371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45960.375557870371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45960.375557870371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45960.375557870371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45960.375557870371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45960.375557870371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45960.375557870371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45960.375557870371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45960.375557870371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45960.375557870371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45960.375557870371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45960.375557870371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45960.375557870371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45960.375557870371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45960.375557870371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45960.375557870371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45960.375557870371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45960.375557870371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45960.375557870371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45960.375557870371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45960.375557870371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45960.375557870371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45960.375557870371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45960.375557870371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45960.375557870371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45960.375557870371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45960.375557870371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45960.375557870371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45960.375557870371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45960.375557870371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45960.375557870371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45960.375557870371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45960.375557870371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45960.375557870371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45960.375557870371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45960.375557870371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45960.375557870371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45960.375557870371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45960.375557870371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45960.375557870371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45960.375557870371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45960.375557870371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45960.375557870371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45960.375557870371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45960.375557870371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45960.375557870371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45960.375557870371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45960.375557870371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45960.375557870371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45960.375557870371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45960.375557870371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45960.375557870371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45960.375557870371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45960.375557870371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45960.375557870371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45960.375557870371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45960.375557870371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45960.375557870371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45960.375557870371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45960.375557870371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45960.375557870371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45960.375557870371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45960.375557870371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45960.375557870371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45960.375557870371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45960.375557870371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45960.375557870371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45960.375557870371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45960.375557870371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45960.375557870371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45960.375557870371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45960.375557870371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45960.375557870371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45960.375557870371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45960.375557870371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45960.375557870371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45960.375557870371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45960.375557870371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45960.375557870371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45960.375557870371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45960.375557870371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45960.375557870371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45960.375557870371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45960.375557870371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45960.375557870371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45960.375557870371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45960.375557870371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45960.375557870371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45960.375557870371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45960.375557870371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45960.375557870371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45960.375557870371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45960.375557870371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45960.375557870371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45960.375557870371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45960.375557870371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45960.375557870371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45960.375557870371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45960.375557870371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45960.375557870371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45960.375557870371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45960.375557870371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45960.375557870371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45960.375557870371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45960.375557870371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45960.375557870371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45960.375557870371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45960.375557870371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45960.375557870371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45960.375557870371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45960.375557870371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45960.375557870371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45960.375557870371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45960.375557870371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45960.375557870371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45960.375557870371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45960.375557870371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45960.375557870371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45960.375557870371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45960.375557870371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45960.375557870371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45960.375557870371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45960.375557870371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45960.375557870371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45960.375557870371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45960.375557870371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45960.375557870371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45960.375557870371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45960.375557870371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45960.375557870371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45960.375557870371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45960.375557870371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45960.375557870371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45960.375557870371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45960.375557870371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45960.375557870371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45960.375557870371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45960.375557870371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45960.375557870371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45960.375557870371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45960.375557870371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45960.375557870371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45960.375557870371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45960.375557870371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45960.375557870371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45960.375557870371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45960.375557870371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45960.375557870371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45960.375557870371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45960.375557870371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45960.375557870371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45960.375557870371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45960.375557870371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45960.375557870371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45960.375557870371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45960.375557870371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45960.375557870371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45960.375557870371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45960.375557870371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45960.375557870371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45960.375557870371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45960.375557870371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45960.375557870371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45960.375557870371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45960.375557870371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45960.375557870371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45960.375557870371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45960.375557870371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45960.375557870371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45960.375557870371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45960.375557870371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45960.375557870371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45960.375557870371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45960.375557870371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45960.375557870371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45960.375557870371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45960.375557870371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45960.375557870371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45960.375557870371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45960.375557870371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45960.375557870371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45960.375557870371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45960.375557870371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45960.375557870371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45960.375557870371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45960.375557870371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45960.375557870371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45960.375557870371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45960.375557870371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45960.375557870371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45960.375557870371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45960.375557870371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45960.375557870371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45960.375557870371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45960.375557870371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45960.375557870371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45960.375557870371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45960.375557870371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45960.375557870371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45960.375557870371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45960.375557870371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45960.375557870371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45960.375557870371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45960.375557870371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45960.375557870371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45960.375557870371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45960.375557870371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45960.375557870371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45960.375557870371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45960.375557870371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45960.375557870371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45960.375557870371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45960.375557870371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45960.375557870371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45960.375557870371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45960.375557870371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45960.375557870371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45960.375557870371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45960.375557870371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45960.375557870371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45960.375557870371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45960.375557870371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45960.375557870371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45960.375557870371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45960.375557870371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45960.375557870371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45960.375557870371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45960.375557870371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45960.375557870371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45960.375557870371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45960.375557870371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45960.375557870371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45960.375557870371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45960.375557870371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45960.375557870371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45960.375557870371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45960.375557870371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45960.375557870371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45960.375557870371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45960.375557870371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45960.375557870371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45960.375557870371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45960.375557870371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45960.375557870371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45960.375557870371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45960.375557870371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45960.375557870371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45960.375557870371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45960.375557870371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45960.375557870371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45960.375557870371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45960.375557870371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45960.375557870371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45960.375557870371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45960.375557870371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45960.375557870371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45960.375557870371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45960.375557870371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45960.375557870371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45960.375557870371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45960.375557870371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45960.375557870371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45960.375557870371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45960.375557870371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45960.375557870371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45960.375557870371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45960.375557870371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45960.375557870371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45960.375557870371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45960.375557870371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45960.375557870371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45960.375557870371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45960.375557870371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45960.375557870371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45960.375557870371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45960.375557870371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45960.375557870371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45960.375557870371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45960.375557870371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45960.375557870371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45960.375557870371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45960.375557870371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45960.375557870371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45960.375557870371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45960.375557870371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45960.375557870371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45960.375557870371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45960.375557870371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45960.375557870371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45960.375557870371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45960.375557870371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45960.375557870371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45960.375557870371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45960.375557870371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45960.375557870371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45960.375557870371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45960.375557870371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45960.375557870371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45960.375557870371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45960.375557870371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45960.375557870371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45960.375557870371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45960.375557870371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45960.375557870371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45960.375557870371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45960.375557870371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45960.375557870371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45960.375557870371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45960.375557870371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45960.375557870371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45960.375557870371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45960.375557870371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45960.375557870371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45960.375557870371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45960.375557870371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45960.375557870371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45960.375557870371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45960.375557870371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45960.375557870371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45960.375557870371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45960.375557870371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45960.375557870371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45960.375557870371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45960.375557870371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45960.375557870371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45960.375557870371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45960.375557870371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45960.375557870371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45960.375557870371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45960.375557870371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45960.375557870371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45960.375557870371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45960.375557870371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45960.375557870371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45960.375557870371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45960.375557870371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45960.375557870371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45960.375557870371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45960.375557870371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45960.375557870371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45960.375557870371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45960.375557870371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45960.375557870371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45960.375557870371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45960.375557870371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45960.375557870371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45960.375557870371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45960.375557870371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45960.375557870371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45960.375557870371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45960.375557870371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45960.375557870371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45960.375557870371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45960.375557870371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45960.375557870371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45960.375557870371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45960.375557870371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45960.375557870371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45960.375557870371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45960.375557870371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45960.375557870371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45960.375557870371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45960.375557870371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45960.375557870371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45960.375557870371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45960.375557870371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45960.375557870371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45960.375557870371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45960.375557870371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45960.375557870371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45960.375557870371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45960.375557870371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45960.375557870371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45960.375557870371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45960.375557870371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45960.375557870371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45960.375557870371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45960.375557870371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45960.375557870371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45960.375557870371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45960.375557870371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45960.375557870371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45960.375557870371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45960.375557870371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45960.375557870371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45960.375557870371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45960.375557870371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45960.375557870371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45960.375557870371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45960.375557870371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45960.375557870371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45960.375557870371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45960.375557870371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45960.375557870371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45960.375557870371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45960.375557870371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45960.375557870371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45960.375557870371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45960.375557870371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45960.375557870371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45960.375557870371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45960.375557870371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45960.375557870371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45960.375557870371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45960.375557870371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45960.375557870371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45960.375557870371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45960.375557870371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45960.375557870371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45960.375557870371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45960.375557870371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45960.375557870371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45960.375557870371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45960.375557870371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45960.375557870371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45960.375557870371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45960.375557870371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45960.375557870371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45960.375557870371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45960.375557870371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45960.375557870371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45960.375557870371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45960.375557870371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45960.375557870371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45960.375557870371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45960.375557870371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45960.375557870371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45960.375557870371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45960.375557870371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45960.375557870371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45960.375557870371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45960.375557870371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45960.375557870371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45960.375557870371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45960.375557870371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45960.375557870371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45960.375557870371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45960.375557870371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45960.375557870371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45960.375557870371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45960.375557870371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45960.375557870371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45960.375557870371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45960.375557870371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45960.375557870371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45960.375557870371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45960.375557870371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45960.375557870371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45960.375557870371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45960.375557870371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45960.375557870371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45960.375557870371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45960.375557870371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45960.375557870371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45960.375557870371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45960.375557870371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45960.375557870371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45960.375557870371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45960.375557870371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45960.375557870371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45960.375557870371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45960.375557870371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45960.375557870371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45960.375557870371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45960.375557870371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45960.375557870371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45960.375557870371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45960.375557870371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45960.375557870371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45960.375557870371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45960.375557870371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45960.375557870371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45960.375557870371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45960.375557870371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45960.375557870371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45960.375557870371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45960.375557870371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45960.375557870371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45960.375557870371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45960.375557870371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45960.375557870371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45960.375557870371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45960.375557870371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45960.375557870371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45960.375557870371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45960.375557870371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45960.375557870371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45960.375557870371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45960.375557870371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45960.375557870371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45960.375557870371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45960.375557870371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45960.375557870371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45960.375557870371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45960.375557870371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45960.375557870371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45960.375557870371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45960.375557870371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45960.375557870371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45960.375557870371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45960.375557870371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45960.375557870371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45960.375557870371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45960.375557870371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45960.375557870371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45960.375557870371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45960.375557870371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45960.375557870371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45960.375557870371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45960.375557870371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45960.375557870371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45960.375557870371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45960.375557870371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45960.375557870371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45960.375557870371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45960.375557870371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45960.375557870371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45960.375557870371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45960.375557870371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45960.375557870371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45960.375557870371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45960.375557870371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45960.375557870371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45960.375557870371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45960.375557870371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45960.375557870371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45960.375557870371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45960.375557870371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45960.375557870371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45960.375557870371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45960.375557870371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45960.375557870371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45960.375557870371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45960.375557870371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45960.375557870371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45960.375557870371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45960.375557870371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45960.375557870371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45960.375557870371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45960.375557870371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45960.375557870371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45960.375557870371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45960.375557870371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45960.375557870371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45960.375557870371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45960.375557870371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45960.375557870371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45960.375557870371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45960.375557870371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45960.375557870371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45960.375557870371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45960.375557870371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45960.375557870371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45960.375557870371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45960.375557870371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45960.375557870371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45960.375557870371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45960.375557870371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45960.375557870371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45960.375557870371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45960.375557870371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45960.375557870371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45960.375557870371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45960.375557870371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45960.375557870371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45960.375557870371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45960.375557870371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45960.375557870371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45960.375557870371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45960.375557870371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45960.375557870371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45960.375557870371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45960.375557870371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45960.375557870371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45960.375557870371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45960.375557870371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45960.375557870371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45960.375557870371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45960.375557870371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45960.375557870371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45960.375557870371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45960.375557870371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45960.375557870371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45960.375557870371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45960.375557870371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45960.375557870371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45960.375557870371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45960.375557870371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45960.375557870371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45960.375557870371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45960.375557870371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45960.375557870371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45960.375557870371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45960.375557870371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45960.375557870371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45960.375557870371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45960.375557870371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45960.375557870371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45960.375557870371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45960.375557870371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45960.375557870371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45960.375557870371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45960.375557870371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45960.375557870371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45960.375557870371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45960.375557870371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45960.375557870371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45960.375557870371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45960.375557870371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45960.375557870371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45960.375557870371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45960.375557870371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45960.375557870371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45960.375557870371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45960.375557870371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45960.375557870371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45960.375557870371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45960.375557870371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45960.375557870371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45960.375557870371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45960.375557870371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45960.375557870371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45960.375557870371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45960.375557870371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45960.375557870371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45960.375557870371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45960.375557870371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45960.375557870371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45960.375557870371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45960.375557870371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45960.375557870371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45960.375557870371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45960.375557870371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45960.375557870371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45960.375557870371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45960.375557870371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45960.375557870371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45960.375557870371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45960.375557870371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45960.375557870371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45960.375557870371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45960.375557870371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45960.375557870371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45960.375557870371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45960.375557870371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45960.375557870371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45960.375557870371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45960.375557870371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45960.375557870371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45960.375557870371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45960.375557870371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45960.375557870371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45960.375557870371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45960.375557870371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45960.375557870371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45960.375557870371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45960.375557870371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45960.375557870371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45960.375557870371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45960.375557870371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45960.375557870371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45960.375557870371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45960.375557870371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45960.375557870371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45960.375557870371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45960.375557870371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45960.375557870371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45960.375557870371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45960.375557870371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45960.375557870371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45960.375557870371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45960.375557870371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45960.375557870371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45960.375557870371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45960.375557870371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45960.375557870371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45960.375557870371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45960.375557870371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45960.375557870371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45960.375557870371</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256.89484027777507</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4</v>
      </c>
      <c r="D3" s="94" t="s">
        <v>34818</v>
      </c>
      <c r="E3" s="98" t="s">
        <v>39021</v>
      </c>
      <c r="F3" s="123">
        <v>45960.326701388891</v>
      </c>
      <c r="G3" s="124">
        <f ca="1">IFERROR(NOW()-F3,"")</f>
        <v>4.8856481480470393E-2</v>
      </c>
      <c r="H3" s="123">
        <v>45960.320763888885</v>
      </c>
      <c r="I3" s="119" t="str">
        <f>IFERROR(VLOOKUP(D3,DB!A:F,6,0),"")</f>
        <v>SCECO</v>
      </c>
      <c r="J3" s="119" t="str">
        <f>IFERROR(VLOOKUP(D3,DB!A:G,7,0),"")</f>
        <v>Vandalized</v>
      </c>
      <c r="K3" s="125" t="s">
        <v>39120</v>
      </c>
      <c r="L3" s="121" t="str">
        <f>IFERROR(VLOOKUP(D3,DB!A:I,9,0),"")</f>
        <v>Latis</v>
      </c>
    </row>
    <row r="4" spans="1:16" ht="15" customHeight="1">
      <c r="A4" s="119" t="s">
        <v>39121</v>
      </c>
      <c r="B4" s="119" t="str">
        <f>IFERROR(VLOOKUP(D4,DB!A:K,11,0),"")</f>
        <v>R4</v>
      </c>
      <c r="C4" s="120">
        <v>1</v>
      </c>
      <c r="D4" s="121" t="s">
        <v>36063</v>
      </c>
      <c r="E4" s="98" t="s">
        <v>39021</v>
      </c>
      <c r="F4" s="123">
        <v>45960.343564814815</v>
      </c>
      <c r="G4" s="124">
        <f ca="1">IFERROR(NOW()-F4,"")</f>
        <v>3.1993055556085892E-2</v>
      </c>
      <c r="H4" s="123"/>
      <c r="I4" s="119" t="str">
        <f>IFERROR(VLOOKUP(D4,DB!A:F,6,0),"")</f>
        <v>SCECO</v>
      </c>
      <c r="J4" s="119" t="str">
        <f>IFERROR(VLOOKUP(D4,DB!A:G,7,0),"")</f>
        <v>No BB Shifted</v>
      </c>
      <c r="K4" s="125"/>
      <c r="L4" s="121" t="str">
        <f>IFERROR(VLOOKUP(D4,DB!A:I,9,0),"")</f>
        <v>Latis</v>
      </c>
    </row>
    <row r="5" spans="1:16" ht="15" customHeight="1">
      <c r="A5" s="119"/>
      <c r="B5" s="119" t="str">
        <f>IFERROR(VLOOKUP(D5,DB!A:K,11,0),"")</f>
        <v/>
      </c>
      <c r="C5" s="120"/>
      <c r="D5" s="121"/>
      <c r="E5" s="98"/>
      <c r="F5" s="123"/>
      <c r="G5" s="124">
        <f ca="1">IFERROR(NOW()-F5,"")</f>
        <v>45960.375557870371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45960.375557870371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45960.375557870371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45960.375557870371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45960.375557870371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45960.375557870371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45960.375557870371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45960.375557870371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45960.375557870371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45960.375557870371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45960.375557870371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45960.375557870371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45960.375557870371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45960.375557870371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45960.375557870371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45960.375557870371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45960.375557870371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45960.375557870371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45960.375557870371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45960.375557870371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45960.375557870371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45960.375557870371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45960.375557870371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45960.375557870371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45960.375557870371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45960.375557870371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45960.375557870371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45960.375557870371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45960.375557870371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45960.375557870371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45960.375557870371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45960.375557870371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45960.375557870371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45960.375557870371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45960.375557870371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45960.375557870371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45960.375557870371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45960.375557870371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45960.375557870371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45960.375557870371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45960.375557870371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45960.375557870371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45960.375557870371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45960.375557870371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45960.375557870371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45960.375557870371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45960.375557870371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45960.375557870371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45960.375557870371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45960.375557870371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45960.375557870371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45960.375557870371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45960.375557870371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45960.375557870371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45960.375557870371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45960.375557870371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45960.375557870371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45960.375557870371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45960.375557870371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45960.375557870371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45960.375557870371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45960.375557870371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45960.375557870371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45960.375557870371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45960.375557870371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45960.375557870371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45960.375557870371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45960.375557870371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45960.375557870371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45960.375557870371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45960.375557870371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45960.375557870371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45960.375557870371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45960.375557870371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45960.375557870371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45960.375557870371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45960.375557870371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45960.375557870371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45960.375557870371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45960.375557870371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45960.375557870371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45960.375557870371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45960.375557870371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45960.375557870371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45960.375557870371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45960.375557870371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45960.375557870371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45960.375557870371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45960.375557870371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45960.375557870371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45960.375557870371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45960.375557870371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45960.375557870371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45960.375557870371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45960.375557870371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45960.375557870371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45960.375557870371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45960.375557870371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45960.375557870371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45960.375557870371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45960.375557870371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45960.375557870371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45960.375557870371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45960.375557870371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45960.375557870371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45960.375557870371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45960.375557870371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45960.375557870371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45960.375557870371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45960.375557870371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45960.375557870371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45960.375557870371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45960.375557870371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45960.375557870371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45960.375557870371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45960.375557870371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45960.375557870371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45960.375557870371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45960.375557870371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45960.375557870371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45960.375557870371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45960.375557870371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45960.375557870371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45960.375557870371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45960.375557870371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45960.375557870371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45960.375557870371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45960.375557870371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45960.375557870371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45960.375557870371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45960.375557870371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45960.375557870371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45960.375557870371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45960.375557870371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45960.375557870371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45960.375557870371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45960.375557870371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45960.375557870371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45960.375557870371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45960.375557870371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45960.375557870371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45960.375557870371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45960.375557870371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45960.375557870371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45960.375557870371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45960.375557870371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45960.375557870371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45960.375557870371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45960.375557870371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45960.375557870371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45960.375557870371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45960.375557870371</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45960.375557870371</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tabSelected="1" workbookViewId="0">
      <selection activeCell="K12" sqref="K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68.543497685182956</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39106</v>
      </c>
      <c r="F3" s="38">
        <v>45926.188877314817</v>
      </c>
      <c r="G3" s="144">
        <f t="shared" ref="G3" ca="1" si="0">IFERROR(NOW()-F3,"")</f>
        <v>34.186680555554631</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39106</v>
      </c>
      <c r="F4" s="153">
        <v>45948.661111111112</v>
      </c>
      <c r="G4" s="154">
        <f ca="1">IFERROR(NOW()-F4,"")</f>
        <v>11.714446759258863</v>
      </c>
      <c r="H4" s="153">
        <v>45948.661111111112</v>
      </c>
      <c r="I4" s="152" t="str">
        <f>IFERROR(VLOOKUP(D4,DB!A:F,6,0),"")</f>
        <v>SCECO</v>
      </c>
      <c r="J4" s="152" t="str">
        <f>IFERROR(VLOOKUP(D4,DB!A:G,7,0),"")</f>
        <v>Dead</v>
      </c>
      <c r="K4" s="152" t="s">
        <v>39127</v>
      </c>
      <c r="L4" s="152" t="str">
        <f>IFERROR(VLOOKUP(D4,DB!A:I,9,0),"")</f>
        <v>Latis</v>
      </c>
    </row>
    <row r="5" spans="1:13" ht="15">
      <c r="A5" s="152" t="s">
        <v>39128</v>
      </c>
      <c r="B5" s="152" t="str">
        <f>IFERROR(VLOOKUP(D5,DB!A:K,11,0),"")</f>
        <v>R5</v>
      </c>
      <c r="C5" s="152">
        <v>2</v>
      </c>
      <c r="D5" s="152" t="s">
        <v>32817</v>
      </c>
      <c r="E5" s="152" t="s">
        <v>39021</v>
      </c>
      <c r="F5" s="153">
        <v>45960.362430555557</v>
      </c>
      <c r="G5" s="154">
        <f ca="1">IFERROR(NOW()-F5,"")</f>
        <v>1.3127314814482816E-2</v>
      </c>
      <c r="H5" s="153">
        <v>45960.354618055557</v>
      </c>
      <c r="I5" s="152" t="str">
        <f>IFERROR(VLOOKUP(D5,DB!A:F,6,0),"")</f>
        <v>SCECO</v>
      </c>
      <c r="J5" s="152" t="str">
        <f>IFERROR(VLOOKUP(D5,DB!A:G,7,0),"")</f>
        <v>Dead</v>
      </c>
      <c r="K5" s="152" t="s">
        <v>39129</v>
      </c>
      <c r="L5" s="152" t="str">
        <f>IFERROR(VLOOKUP(D5,DB!A:I,9,0),"")</f>
        <v>Latis</v>
      </c>
    </row>
    <row r="6" spans="1:13" ht="15">
      <c r="A6" s="152"/>
      <c r="B6" s="152" t="str">
        <f>IFERROR(VLOOKUP(D6,DB!A:K,11,0),"")</f>
        <v/>
      </c>
      <c r="C6" s="152"/>
      <c r="D6" s="152"/>
      <c r="E6" s="152"/>
      <c r="F6" s="153"/>
      <c r="G6" s="154">
        <f ca="1">IFERROR(NOW()-F6,"")</f>
        <v>45960.375557870371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45960.375557870371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45960.375557870371</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45960.375557870371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45960.375557870371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45960.375557870371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45960.375557870371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45960.375557870371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45960.375557870371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45960.375557870371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45960.375557870371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45960.375557870371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45960.375557870371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45960.375557870371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45960.375557870371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45960.375557870371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45960.375557870371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45960.375557870371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45960.375557870371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45960.375557870371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45960.375557870371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45960.375557870371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45960.375557870371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45960.375557870371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45960.375557870371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45960.375557870371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45960.375557870371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45960.375557870371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45960.375557870371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45960.375557870371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45960.375557870371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45960.375557870371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45960.375557870371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45960.375557870371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45960.375557870371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45960.375557870371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45960.375557870371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45960.375557870371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45960.375557870371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45960.375557870371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45960.375557870371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45960.375557870371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45960.375557870371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45960.375557870371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45960.375557870371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45960.375557870371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45960.375557870371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45960.375557870371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45960.375557870371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45960.375557870371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45960.375557870371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45960.375557870371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45960.375557870371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45960.375557870371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45960.375557870371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45960.375557870371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45960.375557870371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45960.375557870371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45960.375557870371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45960.375557870371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45960.375557870371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45960.375557870371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45960.375557870371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45960.375557870371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45960.375557870371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45960.375557870371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45960.375557870371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45960.375557870371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45960.375557870371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45960.375557870371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45960.375557870371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45960.375557870371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45960.375557870371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45960.375557870371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45960.375557870371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45960.375557870371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45960.375557870371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45960.375557870371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45960.375557870371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45960.375557870371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45960.375557870371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45960.375557870371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45960.375557870371</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45960.375557870371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45960.375557870371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45960.375557870371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45960.375557870371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45960.375557870371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45960.375557870371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45960.375557870371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45960.375557870371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45960.375557870371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45960.375557870371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45960.375557870371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45960.375557870371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45960.375557870371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45960.375557870371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45960.375557870371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45960.375557870371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45960.375557870371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45960.375557870371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45960.375557870371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45960.375557870371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45960.375557870371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45960.375557870371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45960.375557870371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45960.375557870371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45960.375557870371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45960.375557870371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45960.375557870371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45960.375557870371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45960.375557870371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45960.375557870371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45960.375557870371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45960.375557870371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45960.375557870371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45960.375557870371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45960.375557870371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45960.375557870371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45960.375557870371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45960.375557870371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45960.375557870371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45960.375557870371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45960.375557870371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45960.375557870371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45960.375557870371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45960.375557870371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45960.375557870371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45960.375557870371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45960.375557870371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45960.375557870371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45960.375557870371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45960.375557870371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45960.375557870371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45960.375557870371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45960.375557870371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45960.375557870371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45960.375557870371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45960.375557870371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45960.375557870371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45960.375557870371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45960.375557870371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45960.375557870371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45960.375557870371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45960.375557870371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45960.375557870371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45960.375557870371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45960.375557870371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45960.375557870371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45960.375557870371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45960.375557870371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45960.375557870371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45960.375557870371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45960.375557870371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45960.375557870371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45960.375557870371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45960.375557870371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45960.375557870371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45960.375557870371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45960.375557870371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45960.375557870371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45960.375557870371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45960.375557870371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45960.375557870371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45960.375557870371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45960.375557870371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45960.375557870371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45960.375557870371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45960.375557870371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45960.375557870371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45960.375557870371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45960.375557870371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45960.375557870371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45960.375557870371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45960.375557870371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45960.375557870371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45960.375557870371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45960.375557870371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45960.375557870371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45960.375557870371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45960.375557870371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45960.375557870371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45960.375557870371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45960.375557870371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45960.375557870371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45960.375557870371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45960.375557870371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45960.375557870371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45960.375557870371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45960.375557870371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45960.375557870371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45960.375557870371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45960.375557870371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45960.375557870371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45960.375557870371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45960.375557870371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45960.375557870371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45960.375557870371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45960.375557870371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45960.375557870371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45960.375557870371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45960.375557870371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45960.375557870371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45960.375557870371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45960.375557870371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45960.375557870371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45960.375557870371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45960.375557870371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45960.375557870371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45960.375557870371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45960.375557870371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45960.375557870371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45960.375557870371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45960.375557870371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45960.375557870371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45960.375557870371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45960.375557870371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45960.375557870371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45960.375557870371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45960.375557870371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45960.375557870371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45960.375557870371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45960.375557870371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45960.375557870371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45960.375557870371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45960.375557870371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45960.375557870371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45960.375557870371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45960.375557870371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45960.375557870371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45960.375557870371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45960.375557870371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45960.375557870371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45960.375557870371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45960.375557870371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45960.375557870371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45960.375557870371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45960.375557870371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45960.375557870371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45960.375557870371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45960.375557870371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45960.375557870371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45960.375557870371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45960.375557870371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45960.375557870371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45960.375557870371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45960.375557870371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45960.375557870371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45960.375557870371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45960.375557870371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45960.375557870371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45960.375557870371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45960.375557870371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45960.375557870371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45960.375557870371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45960.375557870371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45960.375557870371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45960.375557870371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45960.375557870371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45960.375557870371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45960.375557870371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45960.375557870371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45960.375557870371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45960.375557870371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45960.375557870371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45960.375557870371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45960.375557870371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45960.375557870371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45960.375557870371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45960.375557870371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45960.375557870371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45960.375557870371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45960.375557870371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45960.375557870371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45960.375557870371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45960.375557870371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45960.375557870371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45960.375557870371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45960.375557870371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45960.375557870371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45960.375557870371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45960.375557870371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45960.375557870371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45960.375557870371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45960.375557870371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45960.375557870371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45960.375557870371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45960.375557870371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45960.375557870371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45960.375557870371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45960.375557870371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45960.375557870371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45960.375557870371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45960.375557870371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45960.375557870371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45960.375557870371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45960.375557870371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45960.375557870371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45960.375557870371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45960.375557870371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45960.375557870371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45960.375557870371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45960.375557870371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45960.375557870371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45960.375557870371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45960.375557870371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45960.375557870371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45960.375557870371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45960.375557870371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45960.375557870371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45960.375557870371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45960.375557870371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45960.375557870371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45960.375557870371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45960.375557870371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45960.375557870371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45960.375557870371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45960.375557870371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45960.375557870371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45960.375557870371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45960.375557870371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45960.375557870371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45960.375557870371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45960.375557870371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45960.375557870371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45960.375557870371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45960.375557870371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45960.375557870371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45960.375557870371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45960.375557870371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45960.375557870371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45960.375557870371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45960.375557870371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45960.375557870371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45960.375557870371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45960.375557870371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45960.375557870371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45960.375557870371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45960.375557870371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45960.375557870371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45960.375557870371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45960.375557870371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45960.375557870371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45960.375557870371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45960.375557870371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45960.375557870371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45960.375557870371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45960.375557870371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45960.375557870371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45960.375557870371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45960.375557870371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45960.375557870371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45960.375557870371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45960.375557870371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45960.375557870371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45960.375557870371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45960.375557870371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45960.375557870371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45960.375557870371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45960.375557870371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45960.375557870371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45960.375557870371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45960.375557870371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45960.375557870371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45960.375557870371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45960.375557870371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45960.375557870371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45960.375557870371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45960.375557870371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45960.375557870371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45960.375557870371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45960.375557870371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45960.375557870371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45960.375557870371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45960.375557870371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45960.375557870371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45960.375557870371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45960.375557870371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45960.375557870371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45960.375557870371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45960.375557870371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45960.375557870371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45960.375557870371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45960.375557870371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45960.375557870371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45960.375557870371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45960.375557870371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45960.375557870371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45960.375557870371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45960.375557870371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45960.375557870371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45960.375557870371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45960.375557870371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45960.375557870371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45960.375557870371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45960.375557870371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45960.375557870371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45960.375557870371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45960.375557870371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45960.375557870371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45960.375557870371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45960.375557870371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45960.375557870371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45960.375557870371</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39130</v>
      </c>
      <c r="B2" s="103" t="str">
        <f>IFERROR(VLOOKUP(D2,DB!A:K,11,0),"")</f>
        <v>R6</v>
      </c>
      <c r="C2" s="105">
        <v>1</v>
      </c>
      <c r="D2" s="103" t="s">
        <v>33751</v>
      </c>
      <c r="E2" s="106" t="s">
        <v>39021</v>
      </c>
      <c r="F2" s="107"/>
      <c r="G2" s="77">
        <f ca="1">IFERROR(NOW()-F2,"-")</f>
        <v>45960.375557870371</v>
      </c>
      <c r="H2" s="107">
        <v>45960.348229166666</v>
      </c>
      <c r="I2" s="103" t="str">
        <f>IFERROR(VLOOKUP(D2,DB!A:F,6,0),"")</f>
        <v>SCECO</v>
      </c>
      <c r="J2" s="102" t="str">
        <f>IFERROR(VLOOKUP(D2,DB!A:G,7,0),"")</f>
        <v>Vandalized</v>
      </c>
      <c r="K2" s="108" t="s">
        <v>39131</v>
      </c>
      <c r="L2" s="109" t="str">
        <f>IFERROR(VLOOKUP(D2,DB!A:I,9,0),"")</f>
        <v>Latis</v>
      </c>
    </row>
    <row r="3" spans="1:16383" ht="31.5" customHeight="1">
      <c r="A3" s="104"/>
      <c r="B3" s="103" t="str">
        <f>IFERROR(VLOOKUP(D3,DB!A:K,11,0),"")</f>
        <v>R6</v>
      </c>
      <c r="C3" s="105"/>
      <c r="D3" s="103" t="s">
        <v>30964</v>
      </c>
      <c r="E3" s="106"/>
      <c r="F3" s="107"/>
      <c r="G3" s="77">
        <f ca="1">IFERROR(NOW()-F3,"-")</f>
        <v>45960.375557870371</v>
      </c>
      <c r="H3" s="107"/>
      <c r="I3" s="103" t="str">
        <f>IFERROR(VLOOKUP(D3,DB!A:F,6,0),"")</f>
        <v>SCECO</v>
      </c>
      <c r="J3" s="102" t="str">
        <f>IFERROR(VLOOKUP(D3,DB!A:G,7,0),"")</f>
        <v>Dead</v>
      </c>
      <c r="K3" s="108" t="s">
        <v>39132</v>
      </c>
      <c r="L3" s="109" t="str">
        <f>IFERROR(VLOOKUP(D3,DB!A:I,9,0),"")</f>
        <v>Latis</v>
      </c>
    </row>
    <row r="4" spans="1:16383" ht="31.5" customHeight="1">
      <c r="A4" s="104"/>
      <c r="B4" s="103" t="str">
        <f>IFERROR(VLOOKUP(D4,DB!A:K,11,0),"")</f>
        <v/>
      </c>
      <c r="C4" s="105"/>
      <c r="D4" s="103"/>
      <c r="E4" s="106"/>
      <c r="F4" s="107"/>
      <c r="G4" s="77">
        <f ca="1">IFERROR(NOW()-F4,"-")</f>
        <v>45960.375557870371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45960.375557870371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45960.375557870371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45960.375557870371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45960.375557870371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45960.375557870371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45960.375557870371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45960.375557870371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45960.375557870371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45960.375557870371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45960.375557870371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45960.375557870371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45960.375557870371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45960.375557870371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45960.375557870371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45960.375557870371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45960.375557870371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45960.375557870371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45960.375557870371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45960.375557870371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45960.375557870371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45960.375557870371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45960.375557870371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45960.375557870371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45960.375557870371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45960.375557870371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45960.375557870371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45960.375557870371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45960.375557870371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45960.375557870371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45960.375557870371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45960.375557870371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45960.375557870371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45960.375557870371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45960.375557870371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45960.375557870371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45960.375557870371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45960.375557870371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45960.375557870371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45960.375557870371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45960.375557870371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45960.375557870371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45960.375557870371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45960.375557870371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45960.375557870371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45960.375557870371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45960.375557870371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45960.375557870371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45960.375557870371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45960.375557870371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45960.375557870371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45960.375557870371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45960.375557870371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45960.375557870371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45960.375557870371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45960.375557870371</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2025-10-30T06:01:03Z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