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95" documentId="120_S{2AC9BD13-BADA-5192-A53E-5A8FF88502F6}" xr6:coauthVersionLast="47" xr6:coauthVersionMax="47" xr10:uidLastSave="{27500DC3-9A5B-488E-8A46-B5B7E6479852}"/>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<sst xmlns="http://schemas.openxmlformats.org/spreadsheetml/2006/main" count="180280" uniqueCount="39125">
  <si>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</si>
  <si>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</si>
  <si>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</si>
  <si>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</si>
  <si>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</si>
  <si>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</si>
  <si>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</si>
  <si>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</si>
  <si>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</si>
  <si>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</si>
  <si>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</si>
  <si>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</si>
  <si>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</si>
  <si>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</si>
  <si>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</si>
  <si>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</si>
  <si>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</si>
  <si>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</si>
  <si>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</si>
  <si>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</si>
  <si>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</si>
  <si>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</si>
  <si>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</si>
  <si>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</si>
  <si>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</si>
  <si>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</si>
  <si>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</si>
  <si>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</si>
  <si>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</si>
  <si>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</si>
  <si>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</si>
  <si>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</si>
  <si>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</si>
  <si>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</si>
  <si>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</si>
  <si>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</si>
  <si>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</si>
  <si>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</si>
  <si>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</si>
  <si>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</si>
  <si>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</si>
  <si>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</si>
  <si>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</si>
  <si>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</si>
  <si>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</si>
  <si>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</si>
  <si>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</si>
  <si>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</si>
  <si>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</si>
  <si>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</si>
  <si>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</si>
  <si>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</si>
  <si>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</si>
  <si>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</si>
  <si>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</si>
  <si>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</si>
  <si>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</si>
  <si>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</si>
  <si>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</si>
  <si>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</si>
  <si>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</si>
  <si>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</si>
  <si>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</si>
  <si>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</si>
  <si>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</si>
  <si>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</si>
  <si>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</si>
  <si>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</si>
  <si>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</si>
  <si>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</si>
  <si>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</si>
  <si>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</si>
  <si>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</si>
  <si>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</si>
  <si>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</si>
  <si>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</si>
  <si>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</si>
  <si>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</si>
  <si>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</si>
  <si>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</si>
  <si>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</si>
  <si>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</si>
  <si>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</si>
  <si>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</si>
  <si>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</si>
  <si>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</si>
  <si>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</si>
  <si>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</si>
  <si>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</si>
  <si>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</si>
  <si>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</si>
  <si>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</si>
  <si>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</si>
  <si>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</si>
  <si>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</si>
  <si>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</si>
  <si>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</si>
  <si>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</si>
  <si>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</si>
  <si>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</si>
  <si>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</si>
  <si>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</si>
  <si>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</si>
  <si>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</si>
  <si>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</si>
  <si>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</si>
  <si>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</si>
  <si>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</si>
  <si>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</si>
  <si>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</si>
  <si>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</si>
  <si>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</si>
  <si>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</si>
  <si>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</si>
  <si>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</si>
  <si>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</si>
  <si>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</si>
  <si>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</si>
  <si>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</si>
  <si>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</si>
  <si>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</si>
  <si>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</si>
  <si>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</si>
  <si>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</si>
  <si>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</si>
  <si>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</si>
  <si>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</si>
  <si>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</si>
  <si>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</si>
  <si>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</si>
  <si>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</si>
  <si>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</si>
  <si>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</si>
  <si>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</si>
  <si>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</si>
  <si>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</si>
  <si>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</si>
  <si>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</si>
  <si>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</si>
  <si>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</si>
  <si>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</si>
  <si>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</si>
  <si>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</si>
  <si>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</si>
  <si>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</si>
  <si>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</si>
  <si>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</si>
  <si>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</si>
  <si>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</si>
  <si>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</si>
  <si>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</si>
  <si>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</si>
  <si>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</si>
  <si>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</si>
  <si>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</si>
  <si>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</si>
  <si>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</si>
  <si>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</si>
  <si>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</si>
  <si>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</si>
  <si>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</si>
  <si>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</si>
  <si>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</si>
  <si>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</si>
  <si>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</si>
  <si>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</si>
  <si>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</si>
  <si>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</si>
  <si>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</si>
  <si>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</si>
  <si>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</si>
  <si>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</si>
  <si>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</si>
  <si>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</si>
  <si>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</si>
  <si>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</si>
  <si>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</si>
  <si>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</si>
  <si>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</si>
  <si>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</si>
  <si>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</si>
  <si>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</si>
  <si>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</si>
  <si>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</si>
  <si>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</si>
  <si>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</si>
  <si>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</si>
  <si>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</si>
  <si>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</si>
  <si>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</si>
  <si>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</si>
  <si>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</si>
  <si>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</si>
  <si>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</si>
  <si>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</si>
  <si>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</si>
  <si>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</si>
  <si>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</si>
  <si>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</si>
  <si>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</si>
  <si>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</si>
  <si>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</si>
  <si>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</si>
  <si>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</si>
  <si>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</si>
  <si>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</si>
  <si>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</si>
  <si>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</si>
  <si>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</si>
  <si>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</si>
  <si>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</si>
  <si>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</si>
  <si>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</si>
  <si>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</si>
  <si>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</si>
  <si>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</si>
  <si>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</si>
  <si>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</si>
  <si>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</si>
  <si>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</si>
  <si>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</si>
  <si>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</si>
  <si>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</si>
  <si>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</si>
  <si>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</si>
  <si>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</si>
  <si>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</si>
  <si>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</si>
  <si>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</si>
  <si>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</si>
  <si>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</si>
  <si>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</si>
  <si>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</si>
  <si>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</si>
  <si>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</si>
  <si>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</si>
  <si>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</si>
  <si>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</si>
  <si>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</si>
  <si>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</si>
  <si>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</si>
  <si>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</si>
  <si>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</si>
  <si>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</si>
  <si>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</si>
  <si>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</si>
  <si>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</si>
  <si>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</si>
  <si>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</si>
  <si>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</si>
  <si>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</si>
  <si>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</si>
  <si>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</si>
  <si>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</si>
  <si>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</si>
  <si>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</si>
  <si>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</si>
  <si>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</si>
  <si>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</si>
  <si>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</si>
  <si>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</si>
  <si>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</si>
  <si>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</si>
  <si>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</si>
  <si>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</si>
  <si>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</si>
  <si>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</si>
  <si>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</si>
  <si>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</si>
  <si>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</si>
  <si>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</si>
  <si>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</si>
  <si>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</si>
  <si>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</si>
  <si>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</si>
  <si>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</si>
  <si>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</si>
  <si>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</si>
  <si>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</si>
  <si>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</si>
  <si>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</si>
  <si>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</si>
  <si>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</si>
  <si>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</si>
  <si>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</si>
  <si>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</si>
  <si>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</si>
  <si>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</si>
  <si>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</si>
  <si>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</si>
  <si>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</si>
  <si>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</si>
  <si>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</si>
  <si>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</si>
  <si>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</si>
  <si>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</si>
  <si>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</si>
  <si>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</si>
  <si>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</si>
  <si>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</si>
  <si>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</si>
  <si>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</si>
  <si>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</si>
  <si>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</si>
  <si>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</si>
  <si>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</si>
  <si>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</si>
  <si>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</si>
  <si>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</si>
  <si>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</si>
  <si>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</si>
  <si>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</si>
  <si>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</si>
  <si>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</si>
  <si>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</si>
  <si>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</si>
  <si>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</si>
  <si>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</si>
  <si>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</si>
  <si>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</si>
  <si>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</si>
  <si>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</si>
  <si>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</si>
  <si>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</si>
  <si>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</si>
  <si>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</si>
  <si>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</si>
  <si>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</si>
  <si>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</si>
  <si>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</si>
  <si>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</si>
  <si>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</si>
  <si>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</si>
  <si>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</si>
  <si>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</si>
  <si>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</si>
  <si>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</si>
  <si>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</si>
  <si>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</si>
  <si>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</si>
  <si>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</si>
  <si>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</si>
  <si>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</si>
  <si>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</si>
  <si>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</si>
  <si>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</si>
  <si>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</si>
  <si>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</si>
  <si>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</si>
  <si>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</si>
  <si>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</si>
  <si>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</si>
  <si>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</si>
  <si>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</si>
  <si>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</si>
  <si>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</si>
  <si>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</si>
  <si>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</si>
  <si>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</si>
  <si>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</si>
  <si>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</si>
  <si>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</si>
  <si>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</si>
  <si>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</si>
  <si>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</si>
  <si>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</si>
  <si>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</si>
  <si>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</si>
  <si>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</si>
  <si>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</si>
  <si>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</si>
  <si>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</si>
  <si>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</si>
  <si>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</si>
  <si>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</si>
  <si>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</si>
  <si>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</si>
  <si>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</si>
  <si>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</si>
  <si>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</si>
  <si>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</si>
  <si>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</si>
  <si>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</si>
  <si>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</si>
  <si>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</si>
  <si>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</si>
  <si>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</si>
  <si>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</si>
  <si>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</si>
  <si>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</si>
  <si>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</si>
  <si>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</si>
  <si>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</si>
  <si>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</si>
  <si>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</si>
  <si>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</si>
  <si>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</si>
  <si>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</si>
  <si>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</si>
  <si>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</si>
  <si>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</si>
  <si>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</si>
  <si>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</si>
  <si>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</si>
  <si>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</si>
  <si>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</si>
  <si>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</si>
  <si>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</si>
  <si>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</si>
  <si>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</si>
  <si>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</si>
  <si>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</si>
  <si>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</si>
  <si>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</si>
  <si>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</si>
  <si>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</si>
  <si>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</si>
  <si>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</si>
  <si>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</si>
  <si>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</si>
  <si>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</si>
  <si>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</si>
  <si>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</si>
  <si>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</si>
  <si>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</si>
  <si>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</si>
  <si>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</si>
  <si>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</si>
  <si>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</si>
  <si>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</si>
  <si>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</si>
  <si>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</si>
  <si>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</si>
  <si>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</si>
  <si>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</si>
  <si>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</si>
  <si>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</si>
  <si>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</si>
  <si>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</si>
  <si>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</si>
  <si>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</si>
  <si>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</si>
  <si>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</si>
  <si>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</si>
  <si>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</si>
  <si>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</si>
  <si>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</si>
  <si>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</si>
  <si>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</si>
  <si>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</si>
  <si>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</si>
  <si>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</si>
  <si>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</si>
  <si>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</si>
  <si>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</si>
  <si>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</si>
  <si>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</si>
  <si>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</si>
  <si>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</si>
  <si>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</si>
  <si>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</si>
  <si>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</si>
  <si>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</si>
  <si>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</si>
  <si>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</si>
  <si>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</si>
  <si>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</si>
  <si>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</si>
  <si>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</si>
  <si>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</si>
  <si>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</si>
  <si>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</si>
  <si>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</si>
  <si>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</si>
  <si>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</si>
  <si>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</si>
  <si>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</si>
  <si>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</si>
  <si>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</si>
  <si>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</si>
  <si>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</si>
  <si>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</si>
  <si>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</si>
  <si>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</si>
  <si>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</si>
  <si>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</si>
  <si>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</si>
  <si>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</si>
  <si>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</si>
  <si>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</si>
  <si>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</si>
  <si>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</si>
  <si>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</si>
  <si>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</si>
  <si>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</si>
  <si>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</si>
  <si>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</si>
  <si>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</si>
  <si>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</si>
  <si>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</si>
  <si>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</si>
  <si>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</si>
  <si>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</si>
  <si>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</si>
  <si>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</si>
  <si>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</si>
  <si>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</si>
  <si>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</si>
  <si>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</si>
  <si>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</si>
  <si>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</si>
  <si>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</si>
  <si>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</si>
  <si>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</si>
  <si>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</si>
  <si>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</si>
  <si>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</si>
  <si>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</si>
  <si>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</si>
  <si>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</si>
  <si>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</si>
  <si>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</si>
  <si>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</si>
  <si>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</si>
  <si>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</si>
  <si>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</si>
  <si>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</si>
  <si>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</si>
  <si>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</si>
  <si>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</si>
  <si>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</si>
  <si>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</si>
  <si>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</si>
  <si>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</si>
  <si>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</si>
  <si>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</si>
  <si>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</si>
  <si>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</si>
  <si>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</si>
  <si>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</si>
  <si>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</si>
  <si>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</si>
  <si>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</si>
  <si>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</si>
  <si>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</si>
  <si>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</si>
  <si>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</si>
  <si>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</si>
  <si>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</si>
  <si>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</si>
  <si>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</si>
  <si>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</si>
  <si>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</si>
  <si>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</si>
  <si>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</si>
  <si>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</si>
  <si>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</si>
  <si>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</si>
  <si>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</si>
  <si>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</si>
  <si>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</si>
  <si>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</si>
  <si>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</si>
  <si>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</si>
  <si>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</si>
  <si>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</si>
  <si>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</si>
  <si>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</si>
  <si>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</si>
  <si>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</si>
  <si>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</si>
  <si>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</si>
  <si>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</si>
  <si>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</si>
  <si>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</si>
  <si>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</si>
  <si>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</si>
  <si>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</si>
  <si>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</si>
  <si>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</si>
  <si>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</si>
  <si>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</si>
  <si>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</si>
  <si>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</si>
  <si>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</si>
  <si>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</si>
  <si>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</si>
  <si>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</si>
  <si>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</si>
  <si>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</si>
  <si>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</si>
  <si>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</si>
  <si>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</si>
  <si>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</si>
  <si>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</si>
  <si>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</si>
  <si>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</si>
  <si>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</si>
  <si>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</si>
  <si>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</si>
  <si>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</si>
  <si>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</si>
  <si>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</si>
  <si>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</si>
  <si>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</si>
  <si>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</si>
  <si>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</si>
  <si>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</si>
  <si>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</si>
  <si>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</si>
  <si>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</si>
  <si>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</si>
  <si>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</si>
  <si>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</si>
  <si>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</si>
  <si>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</si>
  <si>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</si>
  <si>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</si>
  <si>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</si>
  <si>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</si>
  <si>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</si>
  <si>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</si>
  <si>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</si>
  <si>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</si>
  <si>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</si>
  <si>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</si>
  <si>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</si>
  <si>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</si>
  <si>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</si>
  <si>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</si>
  <si>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</si>
  <si>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</si>
  <si>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</si>
  <si>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</si>
  <si>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</si>
  <si>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</si>
  <si>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</si>
  <si>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</si>
  <si>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</si>
  <si>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</si>
  <si>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</si>
  <si>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</si>
  <si>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</si>
  <si>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</si>
  <si>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</si>
  <si>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</si>
  <si>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</si>
  <si>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</si>
  <si>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</si>
  <si>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</si>
  <si>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</si>
  <si>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</si>
  <si>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</si>
  <si>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</si>
  <si>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</si>
  <si>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</si>
  <si>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</si>
  <si>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</si>
  <si>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</si>
  <si>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</si>
  <si>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</si>
  <si>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</si>
  <si>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</si>
  <si>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</si>
  <si>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</si>
  <si>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</si>
  <si>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</si>
  <si>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</si>
  <si>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</si>
  <si>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</si>
  <si>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</si>
  <si>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</si>
  <si>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</si>
  <si>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</si>
  <si>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</si>
  <si>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</si>
  <si>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</si>
  <si>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</si>
  <si>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</si>
  <si>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</si>
  <si>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</si>
  <si>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</si>
  <si>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</si>
  <si>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</si>
  <si>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</si>
  <si>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</si>
  <si>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</si>
  <si>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</si>
  <si>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</si>
  <si>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</si>
  <si>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</si>
  <si>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</si>
  <si>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</si>
  <si>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</si>
  <si>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</si>
  <si>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</si>
  <si>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</si>
  <si>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</si>
  <si>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</si>
  <si>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</si>
  <si>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</si>
  <si>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</si>
  <si>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</si>
  <si>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</si>
  <si>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</si>
  <si>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</si>
  <si>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</si>
  <si>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</si>
  <si>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</si>
  <si>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</si>
  <si>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</si>
  <si>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</si>
  <si>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</si>
  <si>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</si>
  <si>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</si>
  <si>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</si>
  <si>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</si>
  <si>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</si>
  <si>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</si>
  <si>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</si>
  <si>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</si>
  <si>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</si>
  <si>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</si>
  <si>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</si>
  <si>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</si>
  <si>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</si>
  <si>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</si>
  <si>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</si>
  <si>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</si>
  <si>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</si>
  <si>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</si>
  <si>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</si>
  <si>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</si>
  <si>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</si>
  <si>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</si>
  <si>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</si>
  <si>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</si>
  <si>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</si>
  <si>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</si>
  <si>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</si>
  <si>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</si>
  <si>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</si>
  <si>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</si>
  <si>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</si>
  <si>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</si>
  <si>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</si>
  <si>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</si>
  <si>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</si>
  <si>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</si>
  <si>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</si>
  <si>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</si>
  <si>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</si>
  <si>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</si>
  <si>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</si>
  <si>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</si>
  <si>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</si>
  <si>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</si>
  <si>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</si>
  <si>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</si>
  <si>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</si>
  <si>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</si>
  <si>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</si>
  <si>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</si>
  <si>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</si>
  <si>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</si>
  <si>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</si>
  <si>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</si>
  <si>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</si>
  <si>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</si>
  <si>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</si>
  <si>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</si>
  <si>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</si>
  <si>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</si>
  <si>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</si>
  <si>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</si>
  <si>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</si>
  <si>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</si>
  <si>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</si>
  <si>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</si>
  <si>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</si>
  <si>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</si>
  <si>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</si>
  <si>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</si>
  <si>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</si>
  <si>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</si>
  <si>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</si>
  <si>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</si>
  <si>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</si>
  <si>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</si>
  <si>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</si>
  <si>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</si>
  <si>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</si>
  <si>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</si>
  <si>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</si>
  <si>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</si>
  <si>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</si>
  <si>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</si>
  <si>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</si>
  <si>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</si>
  <si>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</si>
  <si>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</si>
  <si>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</si>
  <si>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</si>
  <si>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</si>
  <si>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</si>
  <si>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</si>
  <si>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</si>
  <si>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</si>
  <si>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</si>
  <si>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</si>
  <si>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</si>
  <si>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</si>
  <si>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</si>
  <si>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</si>
  <si>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</si>
  <si>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</si>
  <si>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</si>
  <si>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</si>
  <si>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</si>
  <si>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</si>
  <si>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</si>
  <si>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</si>
  <si>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</si>
  <si>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</si>
  <si>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</si>
  <si>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</si>
  <si>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</si>
  <si>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</si>
  <si>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</si>
  <si>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</si>
  <si>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</si>
  <si>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</si>
  <si>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</si>
  <si>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</si>
  <si>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</si>
  <si>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</si>
  <si>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</si>
  <si>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</si>
  <si>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</si>
  <si>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</si>
  <si>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</si>
  <si>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</si>
  <si>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</si>
  <si>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</si>
  <si>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</si>
  <si>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</si>
  <si>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</si>
  <si>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</si>
  <si>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</si>
  <si>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</si>
  <si>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</si>
  <si>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</si>
  <si>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</si>
  <si>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</si>
  <si>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</si>
  <si>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</si>
  <si>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</si>
  <si>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</si>
  <si>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</si>
  <si>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</si>
  <si>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</si>
  <si>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</si>
  <si>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</si>
  <si>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</si>
  <si>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</si>
  <si>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</si>
  <si>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</si>
  <si>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</si>
  <si>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</si>
  <si>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</si>
  <si>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</si>
  <si>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</si>
  <si>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</si>
  <si>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</si>
  <si>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</si>
  <si>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</si>
  <si>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</si>
  <si>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</si>
  <si>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</si>
  <si>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</si>
  <si>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</si>
  <si>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</si>
  <si>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</si>
  <si>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</si>
  <si>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</si>
  <si>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</si>
  <si>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</si>
  <si>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</si>
  <si>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</si>
  <si>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</si>
  <si>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</si>
  <si>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</si>
  <si>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</si>
  <si>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</si>
  <si>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</si>
  <si>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</si>
  <si>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</si>
  <si>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</si>
  <si>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</si>
  <si>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</si>
  <si>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</si>
  <si>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</si>
  <si>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</si>
  <si>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</si>
  <si>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</si>
  <si>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</si>
  <si>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</si>
  <si>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</si>
  <si>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</si>
  <si>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</si>
  <si>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</si>
  <si>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</si>
  <si>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</si>
  <si>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</si>
  <si>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</si>
  <si>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</si>
  <si>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</si>
  <si>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</si>
  <si>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</si>
  <si>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</si>
  <si>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</si>
  <si>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</si>
  <si>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</si>
  <si>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</si>
  <si>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</si>
  <si>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</si>
  <si>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</si>
  <si>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</si>
  <si>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</si>
  <si>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</si>
  <si>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</si>
  <si>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</si>
  <si>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</si>
  <si>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</si>
  <si>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</si>
  <si>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</si>
  <si>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</si>
  <si>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</si>
  <si>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</si>
  <si>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</si>
  <si>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</si>
  <si>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</si>
  <si>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</si>
  <si>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</si>
  <si>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</si>
  <si>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</si>
  <si>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</si>
  <si>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</si>
  <si>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</si>
  <si>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</si>
  <si>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</si>
  <si>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</si>
  <si>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</si>
  <si>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</si>
  <si>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</si>
  <si>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</si>
  <si>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</si>
  <si>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</si>
  <si>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</si>
  <si>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</si>
  <si>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</si>
  <si>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</si>
  <si>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</si>
  <si>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</si>
  <si>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</si>
  <si>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</si>
  <si>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</si>
  <si>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</si>
  <si>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</si>
  <si>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</si>
  <si>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</si>
  <si>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</si>
  <si>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</si>
  <si>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</si>
  <si>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</si>
  <si>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</si>
  <si>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</si>
  <si>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</si>
  <si>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</si>
  <si>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</si>
  <si>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</si>
  <si>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</si>
  <si>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</si>
  <si>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</si>
  <si>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</si>
  <si>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</si>
  <si>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</si>
  <si>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</si>
  <si>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</si>
  <si>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</si>
  <si>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</si>
  <si>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</si>
  <si>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</si>
  <si>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</si>
  <si>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</si>
  <si>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</si>
  <si>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</si>
  <si>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</si>
  <si>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</si>
  <si>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</si>
  <si>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</si>
  <si>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</si>
  <si>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</si>
  <si>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</si>
  <si>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</si>
  <si>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</si>
  <si>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</si>
  <si>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</si>
  <si>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</si>
  <si>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</si>
  <si>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</si>
  <si>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</si>
  <si>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</si>
  <si>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</si>
  <si>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</si>
  <si>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</si>
  <si>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</si>
  <si>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</si>
  <si>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</si>
  <si>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</si>
  <si>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</si>
  <si>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</si>
  <si>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</si>
  <si>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</si>
  <si>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</si>
  <si>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</si>
  <si>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</si>
  <si>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</si>
  <si>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</si>
  <si>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</si>
  <si>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</si>
  <si>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</si>
  <si>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</si>
  <si>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</si>
  <si>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</si>
  <si>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</si>
  <si>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</si>
  <si>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</si>
  <si>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</si>
  <si>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</si>
  <si>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</si>
  <si>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</si>
  <si>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</si>
  <si>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</si>
  <si>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</si>
  <si>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</si>
  <si>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</si>
  <si>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</si>
  <si>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</si>
  <si>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</si>
  <si>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</si>
  <si>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</si>
  <si>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</si>
  <si>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</si>
  <si>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</si>
  <si>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</si>
  <si>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</si>
  <si>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</si>
  <si>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</si>
  <si>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</si>
  <si>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</si>
  <si>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</si>
  <si>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</si>
  <si>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</si>
  <si>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</si>
  <si>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</si>
  <si>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</si>
  <si>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</si>
  <si>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</si>
  <si>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</si>
  <si>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</si>
  <si>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</si>
  <si>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</si>
  <si>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</si>
  <si>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</si>
  <si>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</si>
  <si>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</si>
  <si>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</si>
  <si>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</si>
  <si>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</si>
  <si>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</si>
  <si>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</si>
  <si>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</si>
  <si>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</si>
  <si>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</si>
  <si>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</si>
  <si>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</si>
  <si>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</si>
  <si>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</si>
  <si>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</si>
  <si>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</si>
  <si>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</si>
  <si>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</si>
  <si>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</si>
  <si>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</si>
  <si>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</si>
  <si>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</si>
  <si>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</si>
  <si>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</si>
  <si>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</si>
  <si>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</si>
  <si>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</si>
  <si>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</si>
  <si>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</si>
  <si>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</si>
  <si>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</si>
  <si>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</si>
  <si>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</si>
  <si>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</si>
  <si>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</si>
  <si>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</si>
  <si>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</si>
  <si>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</si>
  <si>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</si>
  <si>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</si>
  <si>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</si>
  <si>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</si>
  <si>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</si>
  <si>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</si>
  <si>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</si>
  <si>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</si>
  <si>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</si>
  <si>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</si>
  <si>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</si>
  <si>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</si>
  <si>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</si>
  <si>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</si>
  <si>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</si>
  <si>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</si>
  <si>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</si>
  <si>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</si>
  <si>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</si>
  <si>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</si>
  <si>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</si>
  <si>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</si>
  <si>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</si>
  <si>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</si>
  <si>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</si>
  <si>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</si>
  <si>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</si>
  <si>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</si>
  <si>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</si>
  <si>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</si>
  <si>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</si>
  <si>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</si>
  <si>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</si>
  <si>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</si>
  <si>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</si>
  <si>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</si>
  <si>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</si>
  <si>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</si>
  <si>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</si>
  <si>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</si>
  <si>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</si>
  <si>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</si>
  <si>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</si>
  <si>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</si>
  <si>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</si>
  <si>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</si>
  <si>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</si>
  <si>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</si>
  <si>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</si>
  <si>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</si>
  <si>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</si>
  <si>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</si>
  <si>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</si>
  <si>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</si>
  <si>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</si>
  <si>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</si>
  <si>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</si>
  <si>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</si>
  <si>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</si>
  <si>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</si>
  <si>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</si>
  <si>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</si>
  <si>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</si>
  <si>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</si>
  <si>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</si>
  <si>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</si>
  <si>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</si>
  <si>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</si>
  <si>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</si>
  <si>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</si>
  <si>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</si>
  <si>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</si>
  <si>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</si>
  <si>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</si>
  <si>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</si>
  <si>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</si>
  <si>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</si>
  <si>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</si>
  <si>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</si>
  <si>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</si>
  <si>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</si>
  <si>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</si>
  <si>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</si>
  <si>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</si>
  <si>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</si>
  <si>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</si>
  <si>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</si>
  <si>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</si>
  <si>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</si>
  <si>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</si>
  <si>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</si>
  <si>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</si>
  <si>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</si>
  <si>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</si>
  <si>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</si>
  <si>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</si>
  <si>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</si>
  <si>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</si>
  <si>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</si>
  <si>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</si>
  <si>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</si>
  <si>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</si>
  <si>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</si>
  <si>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</si>
  <si>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</si>
  <si>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</si>
  <si>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</si>
  <si>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</si>
  <si>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</si>
  <si>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</si>
  <si>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</si>
  <si>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</si>
  <si>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</si>
  <si>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</si>
  <si>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</si>
  <si>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</si>
  <si>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</si>
  <si>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</si>
  <si>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</si>
  <si>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</si>
  <si>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</si>
  <si>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</si>
  <si>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</si>
  <si>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</si>
  <si>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</si>
  <si>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</si>
  <si>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</si>
  <si>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</si>
  <si>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</si>
  <si>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</si>
  <si>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</si>
  <si>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</si>
  <si>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</si>
  <si>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</si>
  <si>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</si>
  <si>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</si>
  <si>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</si>
  <si>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</si>
  <si>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</si>
  <si>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</si>
  <si>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</si>
  <si>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</si>
  <si>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</si>
  <si>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</si>
  <si>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</si>
  <si>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</si>
  <si>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</si>
  <si>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</si>
  <si>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</si>
  <si>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</si>
  <si>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</si>
  <si>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</si>
  <si>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</si>
  <si>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</si>
  <si>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</si>
  <si>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</si>
  <si>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</si>
  <si>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</si>
  <si>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</si>
  <si>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</si>
  <si>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</si>
  <si>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</si>
  <si>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</si>
  <si>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</si>
  <si>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</si>
  <si>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</si>
  <si>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</si>
  <si>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</si>
  <si>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</si>
  <si>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</si>
  <si>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</si>
  <si>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</si>
  <si>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</si>
  <si>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</si>
  <si>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</si>
  <si>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</si>
  <si>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</si>
  <si>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</si>
  <si>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</si>
  <si>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</si>
  <si>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</si>
  <si>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</si>
  <si>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</si>
  <si>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</si>
  <si>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</si>
  <si>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</si>
  <si>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</si>
  <si>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</si>
  <si>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</si>
  <si>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</si>
  <si>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</si>
  <si>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</si>
  <si>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</si>
  <si>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</si>
  <si>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</si>
  <si>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</si>
  <si>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</si>
  <si>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</si>
  <si>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</si>
  <si>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</si>
  <si>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</si>
  <si>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</si>
  <si>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</si>
  <si>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</si>
  <si>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</si>
  <si>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</si>
  <si>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</si>
  <si>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</si>
  <si>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</si>
  <si>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</si>
  <si>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</si>
  <si>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</si>
  <si>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</si>
  <si>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</si>
  <si>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</si>
  <si>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</si>
  <si>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</si>
  <si>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</si>
  <si>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</si>
  <si>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</si>
  <si>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</si>
  <si>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</si>
  <si>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</si>
  <si>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</si>
  <si>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</si>
  <si>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</si>
  <si>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</si>
  <si>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</si>
  <si>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</si>
  <si>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</si>
  <si>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</si>
  <si>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</si>
  <si>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</si>
  <si>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</si>
  <si>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</si>
  <si>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</si>
  <si>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</si>
  <si>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</si>
  <si>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</si>
  <si>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</si>
  <si>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</si>
  <si>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</si>
  <si>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</si>
  <si>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</si>
  <si>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</si>
  <si>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</si>
  <si>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</si>
  <si>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</si>
  <si>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</si>
  <si>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</si>
  <si>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</si>
  <si>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</si>
  <si>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</si>
  <si>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</si>
  <si>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</si>
  <si>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</si>
  <si>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</si>
  <si>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</si>
  <si>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</si>
  <si>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</si>
  <si>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</si>
  <si>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</si>
  <si>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</si>
  <si>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</si>
  <si>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</si>
  <si>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</si>
  <si>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</si>
  <si>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</si>
  <si>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</si>
  <si>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</si>
  <si>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</si>
  <si>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</si>
  <si>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</si>
  <si>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</si>
  <si>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</si>
  <si>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</si>
  <si>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</si>
  <si>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</si>
  <si>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</si>
  <si>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</si>
  <si>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</si>
  <si>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</si>
  <si>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</si>
  <si>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</si>
  <si>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</si>
  <si>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</si>
  <si>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</si>
  <si>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</si>
  <si>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</si>
  <si>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</si>
  <si>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</si>
  <si>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</si>
  <si>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</si>
  <si>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</si>
  <si>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</si>
  <si>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</si>
  <si>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</si>
  <si>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</si>
  <si>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</si>
  <si>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</si>
  <si>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</si>
  <si>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</si>
  <si>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</si>
  <si>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</si>
  <si>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</si>
  <si>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</si>
  <si>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</si>
  <si>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</si>
  <si>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</si>
  <si>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</si>
  <si>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</si>
  <si>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</si>
  <si>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</si>
  <si>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</si>
  <si>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</si>
  <si>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</si>
  <si>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</si>
  <si>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</si>
  <si>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</si>
  <si>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</si>
  <si>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</si>
  <si>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</si>
  <si>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</si>
  <si>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</si>
  <si>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</si>
  <si>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</si>
  <si>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</si>
  <si>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</si>
  <si>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</si>
  <si>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</si>
  <si>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</si>
  <si>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</si>
  <si>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</si>
  <si>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</si>
  <si>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</si>
  <si>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</si>
  <si>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</si>
  <si>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</si>
  <si>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</si>
  <si>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</si>
  <si>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</si>
  <si>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</si>
  <si>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</si>
  <si>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</si>
  <si>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</si>
  <si>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</si>
  <si>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</si>
  <si>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</si>
  <si>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</si>
  <si>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</si>
  <si>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</si>
  <si>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</si>
  <si>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</si>
  <si>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</si>
  <si>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</si>
  <si>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</si>
  <si>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</si>
  <si>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</si>
  <si>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</si>
  <si>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</si>
  <si>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</si>
  <si>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</si>
  <si>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</si>
  <si>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</si>
  <si>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</si>
  <si>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</si>
  <si>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</si>
  <si>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</si>
  <si>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</si>
  <si>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</si>
  <si>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</si>
  <si>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</si>
  <si>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</si>
  <si>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</si>
  <si>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</si>
  <si>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</si>
  <si>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</si>
  <si>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</si>
  <si>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</si>
  <si>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</si>
  <si>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</si>
  <si>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</si>
  <si>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</si>
  <si>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</si>
  <si>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</si>
  <si>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</si>
  <si>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</si>
  <si>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</si>
  <si>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</si>
  <si>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</si>
  <si>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</si>
  <si>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</si>
  <si>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</si>
  <si>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</si>
  <si>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</si>
  <si>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</si>
  <si>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</si>
  <si>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</si>
  <si>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</si>
  <si>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</si>
  <si>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</si>
  <si>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</si>
  <si>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</si>
  <si>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</si>
  <si>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</si>
  <si>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</si>
  <si>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</si>
  <si>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</si>
  <si>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</si>
  <si>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</si>
  <si>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</si>
  <si>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</si>
  <si>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</si>
  <si>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</si>
  <si>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</si>
  <si>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</si>
  <si>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</si>
  <si>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</si>
  <si>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</si>
  <si>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</si>
  <si>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</si>
  <si>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</si>
  <si>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</si>
  <si>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</si>
  <si>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</si>
  <si>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</si>
  <si>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</si>
  <si>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</si>
  <si>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</si>
  <si>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</si>
  <si>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</si>
  <si>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</si>
  <si>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</si>
  <si>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</si>
  <si>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</si>
  <si>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</si>
  <si>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</si>
  <si>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</si>
  <si>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</si>
  <si>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</si>
  <si>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</si>
  <si>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</si>
  <si>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</si>
  <si>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</si>
  <si>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</si>
  <si>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</si>
  <si>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</si>
  <si>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</si>
  <si>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</si>
  <si>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</si>
  <si>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</si>
  <si>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</si>
  <si>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</si>
  <si>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</si>
  <si>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</si>
  <si>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</si>
  <si>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</si>
  <si>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</si>
  <si>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</si>
  <si>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</si>
  <si>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</si>
  <si>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</si>
  <si>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</si>
  <si>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</si>
  <si>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</si>
  <si>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</si>
  <si>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</si>
  <si>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</si>
  <si>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</si>
  <si>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</si>
  <si>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</si>
  <si>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</si>
  <si>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</si>
  <si>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</si>
  <si>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</si>
  <si>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</si>
  <si>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</si>
  <si>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</si>
  <si>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</si>
  <si>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</si>
  <si>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</si>
  <si>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</si>
  <si>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</si>
  <si>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</si>
  <si>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</si>
  <si>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</si>
  <si>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</si>
  <si>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</si>
  <si>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</si>
  <si>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</si>
  <si>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</si>
  <si>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</si>
  <si>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</si>
  <si>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</si>
  <si>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</si>
  <si>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</si>
  <si>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</si>
  <si>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</si>
  <si>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</si>
  <si>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</si>
  <si>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</si>
  <si>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</si>
  <si>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</si>
  <si>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</si>
  <si>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</si>
  <si>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</si>
  <si>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</si>
  <si>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</si>
  <si>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</si>
  <si>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</si>
  <si>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</si>
  <si>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</si>
  <si>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</si>
  <si>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</si>
  <si>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</si>
  <si>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</si>
  <si>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</si>
  <si>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</si>
  <si>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</si>
  <si>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</si>
  <si>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</si>
  <si>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</si>
  <si>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</si>
  <si>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</si>
  <si>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</si>
  <si>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</si>
  <si>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</si>
  <si>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</si>
  <si>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</si>
  <si>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</si>
  <si>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</si>
  <si>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</si>
  <si>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</si>
  <si>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</si>
  <si>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</si>
  <si>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</si>
  <si>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</si>
  <si>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</si>
  <si>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</si>
  <si>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</si>
  <si>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</si>
  <si>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</si>
  <si>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</si>
  <si>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</si>
  <si>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</si>
  <si>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</si>
  <si>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</si>
  <si>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</si>
  <si>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</si>
  <si>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</si>
  <si>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</si>
  <si>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</si>
  <si>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</si>
  <si>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</si>
  <si>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</si>
  <si>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</si>
  <si>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</si>
  <si>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</si>
  <si>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</si>
  <si>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</si>
  <si>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</si>
  <si>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</si>
  <si>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</si>
  <si>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</si>
  <si>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</si>
  <si>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</si>
  <si>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</si>
  <si>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</si>
  <si>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</si>
  <si>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</si>
  <si>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</si>
  <si>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</si>
  <si>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</si>
  <si>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</si>
  <si>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</si>
  <si>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</si>
  <si>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</si>
  <si>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</si>
  <si>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</si>
  <si>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</si>
  <si>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</si>
  <si>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</si>
  <si>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</si>
  <si>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</si>
  <si>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</si>
  <si>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</si>
  <si>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</si>
  <si>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</si>
  <si>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</si>
  <si>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</si>
  <si>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</si>
  <si>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</si>
  <si>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</si>
  <si>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</si>
  <si>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</si>
  <si>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</si>
  <si>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</si>
  <si>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</si>
  <si>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</si>
  <si>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</si>
  <si>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</si>
  <si>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</si>
  <si>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</si>
  <si>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</si>
  <si>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</si>
  <si>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</si>
  <si>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</si>
  <si>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</si>
  <si>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</si>
  <si>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</si>
  <si>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</si>
  <si>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</si>
  <si>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</si>
  <si>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</si>
  <si>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</si>
  <si>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</si>
  <si>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</si>
  <si>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</si>
  <si>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</si>
  <si>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</si>
  <si>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</si>
  <si>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</si>
  <si>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</si>
  <si>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</si>
  <si>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</si>
  <si>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</si>
  <si>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</si>
  <si>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</si>
  <si>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</si>
  <si>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</si>
  <si>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</si>
  <si>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</si>
  <si>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</si>
  <si>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</si>
  <si>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</si>
  <si>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</si>
  <si>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</si>
  <si>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</si>
  <si>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</si>
  <si>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</si>
  <si>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</si>
  <si>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</si>
  <si>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</si>
  <si>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</si>
  <si>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</si>
  <si>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</si>
  <si>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</si>
  <si>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</si>
  <si>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</si>
  <si>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</si>
  <si>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</si>
  <si>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</si>
  <si>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</si>
  <si>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</si>
  <si>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</si>
  <si>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</si>
  <si>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</si>
  <si>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</si>
  <si>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</si>
  <si>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</si>
  <si>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</si>
  <si>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</si>
  <si>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</si>
  <si>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</si>
  <si>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</si>
  <si>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</si>
  <si>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</si>
  <si>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</si>
  <si>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</si>
  <si>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</si>
  <si>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</si>
  <si>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</si>
  <si>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</si>
  <si>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</si>
  <si>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</si>
  <si>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</si>
  <si>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</si>
  <si>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</si>
  <si>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</si>
  <si>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</si>
  <si>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</si>
  <si>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</si>
  <si>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</si>
  <si>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</si>
  <si>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</si>
  <si>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</si>
  <si>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</si>
  <si>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</si>
  <si>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</si>
  <si>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</si>
  <si>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</si>
  <si>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</si>
  <si>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</si>
  <si>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</si>
  <si>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</si>
  <si>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</si>
  <si>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</si>
  <si>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</si>
  <si>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</si>
  <si>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</si>
  <si>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</si>
  <si>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</si>
  <si>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</si>
  <si>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</si>
  <si>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</si>
  <si>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</si>
  <si>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</si>
  <si>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</si>
  <si>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</si>
  <si>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</si>
  <si>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</si>
  <si>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</si>
  <si>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</si>
  <si>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</si>
  <si>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</si>
  <si>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</si>
  <si>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</si>
  <si>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</si>
  <si>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</si>
  <si>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</si>
  <si>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</si>
  <si>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</si>
  <si>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</si>
  <si>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</si>
  <si>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</si>
  <si>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</si>
  <si>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</si>
  <si>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</si>
  <si>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</si>
  <si>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</si>
  <si>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</si>
  <si>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</si>
  <si>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</si>
  <si>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</si>
  <si>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</si>
  <si>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</si>
  <si>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</si>
  <si>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</si>
  <si>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</si>
  <si>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</si>
  <si>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</si>
  <si>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</si>
  <si>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</si>
  <si>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</si>
  <si>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</si>
  <si>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</si>
  <si>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</si>
  <si>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</si>
  <si>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</si>
  <si>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</si>
  <si>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</si>
  <si>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</si>
  <si>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</si>
  <si>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</si>
  <si>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</si>
  <si>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</si>
  <si>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</si>
  <si>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</si>
  <si>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</si>
  <si>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</si>
  <si>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</si>
  <si>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</si>
  <si>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</si>
  <si>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</si>
  <si>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</si>
  <si>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</si>
  <si>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</si>
  <si>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</si>
  <si>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</si>
  <si>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</si>
  <si>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</si>
  <si>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</si>
  <si>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</si>
  <si>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</si>
  <si>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</si>
  <si>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</si>
  <si>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</si>
  <si>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</si>
  <si>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</si>
  <si>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</si>
  <si>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</si>
  <si>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</si>
  <si>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</si>
  <si>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</si>
  <si>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</si>
  <si>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</si>
  <si>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</si>
  <si>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</si>
  <si>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</si>
  <si>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</si>
  <si>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</si>
  <si>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</si>
  <si>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</si>
  <si>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</si>
  <si>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</si>
  <si>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</si>
  <si>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</si>
  <si>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</si>
  <si>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</si>
  <si>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</si>
  <si>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</si>
  <si>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</si>
  <si>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</si>
  <si>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</si>
  <si>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</si>
  <si>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</si>
  <si>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</si>
  <si>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</si>
  <si>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</si>
  <si>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</si>
  <si>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</si>
  <si>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</si>
  <si>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</si>
  <si>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</si>
  <si>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</si>
  <si>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</si>
  <si>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</si>
  <si>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</si>
  <si>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</si>
  <si>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</si>
  <si>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</si>
  <si>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</si>
  <si>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</si>
  <si>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</si>
  <si>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</si>
  <si>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</si>
  <si>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</si>
  <si>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</si>
  <si>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</si>
  <si>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</si>
  <si>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</si>
  <si>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</si>
  <si>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</si>
  <si>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</si>
  <si>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</si>
  <si>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</si>
  <si>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</si>
  <si>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</si>
  <si>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</si>
  <si>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</si>
  <si>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</si>
  <si>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</si>
  <si>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</si>
  <si>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</si>
  <si>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</si>
  <si>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</si>
  <si>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</si>
  <si>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</si>
  <si>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</si>
  <si>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</si>
  <si>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</si>
  <si>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</si>
  <si>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</si>
  <si>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</si>
  <si>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</si>
  <si>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</si>
  <si>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</si>
  <si>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</si>
  <si>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</si>
  <si>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</si>
  <si>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</si>
  <si>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</si>
  <si>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</si>
  <si>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</si>
  <si>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</si>
  <si>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</si>
  <si>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</si>
  <si>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</si>
  <si>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</si>
  <si>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</si>
  <si>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</si>
  <si>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</si>
  <si>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</si>
  <si>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</si>
  <si>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</si>
  <si>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</si>
  <si>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</si>
  <si>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</si>
  <si>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</si>
  <si>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</si>
  <si>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</si>
  <si>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</si>
  <si>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</si>
  <si>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</si>
  <si>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</si>
  <si>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</si>
  <si>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</si>
  <si>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</si>
  <si>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</si>
  <si>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</si>
  <si>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</si>
  <si>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</si>
  <si>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</si>
  <si>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</si>
  <si>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</si>
  <si>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</si>
  <si>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</si>
  <si>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</si>
  <si>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</si>
  <si>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</si>
  <si>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</si>
  <si>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</si>
  <si>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</si>
  <si>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</si>
  <si>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</si>
  <si>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</si>
  <si>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</si>
  <si>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</si>
  <si>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</si>
  <si>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</si>
  <si>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</si>
  <si>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</si>
  <si>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</si>
  <si>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</si>
  <si>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</si>
  <si>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</si>
  <si>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</si>
  <si>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</si>
  <si>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</si>
  <si>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</si>
  <si>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</si>
  <si>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</si>
  <si>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</si>
  <si>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</si>
  <si>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</si>
  <si>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</si>
  <si>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</si>
  <si>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</si>
  <si>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</si>
  <si>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</si>
  <si>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</si>
  <si>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</si>
  <si>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</si>
  <si>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</si>
  <si>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</si>
  <si>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</si>
  <si>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</si>
  <si>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</si>
  <si>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</si>
  <si>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</si>
  <si>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</si>
  <si>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</si>
  <si>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</si>
  <si>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</si>
  <si>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</si>
  <si>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</si>
  <si>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</si>
  <si>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</si>
  <si>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</si>
  <si>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</si>
  <si>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</si>
  <si>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</si>
  <si>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</si>
  <si>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</si>
  <si>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</si>
  <si>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</si>
  <si>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</si>
  <si>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</si>
  <si>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</si>
  <si>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</si>
  <si>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</si>
  <si>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</si>
  <si>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</si>
  <si>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</si>
  <si>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</si>
  <si>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</si>
  <si>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</si>
  <si>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</si>
  <si>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</si>
  <si>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</si>
  <si>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</si>
  <si>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</si>
  <si>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</si>
  <si>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</si>
  <si>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</si>
  <si>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</si>
  <si>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</si>
  <si>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</si>
  <si>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</si>
  <si>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</si>
  <si>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</si>
  <si>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</si>
  <si>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</si>
  <si>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</si>
  <si>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</si>
  <si>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</si>
  <si>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</si>
  <si>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</si>
  <si>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</si>
  <si>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</si>
  <si>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</si>
  <si>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</si>
  <si>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</si>
  <si>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</si>
  <si>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</si>
  <si>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</si>
  <si>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</si>
  <si>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</si>
  <si>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</si>
  <si>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</si>
  <si>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</si>
  <si>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</si>
  <si>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</si>
  <si>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</si>
  <si>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</si>
  <si>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</si>
  <si>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</si>
  <si>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</si>
  <si>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</si>
  <si>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</si>
  <si>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</si>
  <si>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</si>
  <si>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</si>
  <si>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</si>
  <si>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</si>
  <si>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</si>
  <si>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</si>
  <si>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</si>
  <si>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</si>
  <si>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</si>
  <si>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</si>
  <si>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</si>
  <si>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</si>
  <si>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</si>
  <si>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</si>
  <si>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</si>
  <si>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</si>
  <si>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</si>
  <si>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</si>
  <si>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</si>
  <si>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</si>
  <si>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</si>
  <si>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</si>
  <si>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</si>
  <si>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</si>
  <si>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</si>
  <si>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</si>
  <si>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</si>
  <si>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</si>
  <si>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</si>
  <si>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</si>
  <si>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</si>
  <si>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</si>
  <si>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</si>
  <si>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</si>
  <si>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</si>
  <si>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</si>
  <si>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</si>
  <si>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</si>
  <si>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</si>
  <si>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</si>
  <si>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</si>
  <si>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</si>
  <si>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</si>
  <si>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</si>
  <si>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</si>
  <si>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</si>
  <si>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</si>
  <si>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</si>
  <si>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</si>
  <si>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</si>
  <si>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</si>
  <si>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</si>
  <si>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</si>
  <si>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</si>
  <si>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</si>
  <si>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</si>
  <si>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</si>
  <si>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</si>
  <si>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</si>
  <si>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</si>
  <si>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</si>
  <si>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</si>
  <si>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</si>
  <si>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</si>
  <si>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</si>
  <si>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</si>
  <si>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</si>
  <si>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</si>
  <si>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</si>
  <si>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</si>
  <si>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</si>
  <si>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</si>
  <si>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</si>
  <si>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</si>
  <si>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</si>
  <si>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</si>
  <si>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</si>
  <si>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</si>
  <si>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</si>
  <si>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</si>
  <si>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</si>
  <si>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</si>
  <si>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</si>
  <si>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</si>
  <si>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</si>
  <si>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</si>
  <si>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</si>
  <si>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</si>
  <si>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</si>
  <si>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</si>
  <si>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</si>
  <si>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</si>
  <si>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</si>
  <si>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</si>
  <si>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</si>
  <si>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</si>
  <si>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</si>
  <si>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</si>
  <si>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</si>
  <si>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</si>
  <si>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</si>
  <si>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</si>
  <si>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</si>
  <si>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</si>
  <si>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</si>
  <si>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</si>
  <si>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</si>
  <si>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</si>
  <si>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</si>
  <si>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</si>
  <si>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</si>
  <si>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</si>
  <si>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</si>
  <si>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</si>
  <si>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</si>
  <si>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</si>
  <si>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</si>
  <si>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</si>
  <si>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</si>
  <si>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</si>
  <si>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</si>
  <si>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</si>
  <si>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</si>
  <si>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</si>
  <si>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</si>
  <si>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</si>
  <si>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</si>
  <si>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</si>
  <si>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</si>
  <si>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</si>
  <si>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</si>
  <si>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</si>
  <si>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</si>
  <si>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</si>
  <si>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</si>
  <si>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</si>
  <si>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</si>
  <si>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</si>
  <si>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</si>
  <si>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</si>
  <si>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</si>
  <si>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</si>
  <si>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</si>
  <si>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</si>
  <si>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</si>
  <si>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</si>
  <si>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</si>
  <si>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</si>
  <si>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</si>
  <si>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</si>
  <si>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</si>
  <si>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</si>
  <si>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</si>
  <si>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</si>
  <si>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</si>
  <si>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</si>
  <si>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</si>
  <si>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</si>
  <si>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</si>
  <si>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</si>
  <si>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</si>
  <si>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</si>
  <si>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</si>
  <si>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</si>
  <si>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</si>
  <si>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</si>
  <si>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</si>
  <si>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</si>
  <si>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</si>
  <si>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</si>
  <si>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</si>
  <si>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</si>
  <si>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</si>
  <si>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</si>
  <si>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</si>
  <si>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</si>
  <si>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</si>
  <si>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</si>
  <si>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</si>
  <si>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</si>
  <si>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</si>
  <si>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</si>
  <si>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</si>
  <si>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</si>
  <si>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</si>
  <si>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</si>
  <si>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</si>
  <si>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</si>
  <si>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</si>
  <si>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</si>
  <si>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</si>
  <si>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</si>
  <si>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</si>
  <si>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</si>
  <si>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</si>
  <si>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</si>
  <si>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</si>
  <si>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</si>
  <si>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</si>
  <si>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</si>
  <si>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</si>
  <si>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</si>
  <si>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</si>
  <si>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</si>
  <si>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</si>
  <si>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</si>
  <si>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</si>
  <si>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</si>
  <si>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</si>
  <si>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</si>
  <si>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</si>
  <si>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</si>
  <si>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</si>
  <si>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</si>
  <si>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</si>
  <si>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</si>
  <si>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</si>
  <si>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</si>
  <si>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</si>
  <si>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</si>
  <si>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</si>
  <si>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</si>
  <si>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</si>
  <si>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</si>
  <si>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</si>
  <si>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</si>
  <si>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</si>
  <si>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</si>
  <si>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</si>
  <si>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</si>
  <si>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</si>
  <si>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</si>
  <si>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</si>
  <si>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</si>
  <si>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</si>
  <si>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</si>
  <si>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</si>
  <si>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</si>
  <si>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</si>
  <si>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</si>
  <si>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</si>
  <si>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</si>
  <si>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</si>
  <si>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</si>
  <si>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</si>
  <si>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</si>
  <si>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</si>
  <si>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</si>
  <si>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</si>
  <si>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</si>
  <si>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</si>
  <si>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</si>
  <si>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</si>
  <si>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</si>
  <si>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</si>
  <si>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</si>
  <si>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</si>
  <si>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</si>
  <si>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</si>
  <si>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</si>
  <si>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</si>
  <si>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</si>
  <si>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</si>
  <si>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</si>
  <si>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</si>
  <si>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</si>
  <si>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</si>
  <si>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</si>
  <si>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</si>
  <si>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</si>
  <si>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</si>
  <si>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</si>
  <si>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</si>
  <si>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</si>
  <si>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</si>
  <si>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</si>
  <si>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</si>
  <si>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</si>
  <si>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</si>
  <si>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</si>
  <si>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</si>
  <si>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</si>
  <si>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</si>
  <si>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</si>
  <si>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</si>
  <si>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</si>
  <si>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</si>
  <si>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</si>
  <si>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</si>
  <si>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</si>
  <si>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</si>
  <si>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</si>
  <si>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</si>
  <si>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</si>
  <si>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</si>
  <si>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</si>
  <si>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</si>
  <si>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</si>
  <si>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</si>
  <si>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</si>
  <si>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</si>
  <si>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</si>
  <si>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</si>
  <si>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</si>
  <si>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</si>
  <si>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</si>
  <si>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</si>
  <si>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</si>
  <si>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</si>
  <si>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</si>
  <si>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</si>
  <si>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</si>
  <si>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</si>
  <si>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</si>
  <si>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</si>
  <si>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</si>
  <si>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</si>
  <si>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</si>
  <si>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</si>
  <si>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</si>
  <si>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</si>
  <si>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</si>
  <si>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</si>
  <si>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</si>
  <si>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</si>
  <si>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</si>
  <si>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</si>
  <si>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</si>
  <si>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</si>
  <si>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</si>
  <si>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</si>
  <si>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</si>
  <si>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</si>
  <si>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</si>
  <si>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</si>
  <si>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</si>
  <si>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</si>
  <si>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</si>
  <si>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</si>
  <si>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</si>
  <si>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</si>
  <si>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</si>
  <si>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</si>
  <si>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</si>
  <si>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</si>
  <si>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</si>
  <si>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</si>
  <si>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</si>
  <si>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</si>
  <si>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</si>
  <si>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</si>
  <si>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</si>
  <si>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</si>
  <si>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</si>
  <si>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</si>
  <si>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</si>
  <si>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</si>
  <si>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</si>
  <si>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</si>
  <si>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</si>
  <si>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</si>
  <si>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</si>
  <si>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</si>
  <si>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</si>
  <si>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</si>
  <si>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</si>
  <si>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</si>
  <si>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</si>
  <si>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</si>
  <si>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</si>
  <si>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</si>
  <si>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</si>
  <si>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</si>
  <si>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</si>
  <si>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</si>
  <si>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</si>
  <si>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</si>
  <si>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</si>
  <si>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</si>
  <si>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</si>
  <si>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</si>
  <si>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</si>
  <si>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</si>
  <si>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</si>
  <si>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</si>
  <si>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</si>
  <si>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</si>
  <si>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</si>
  <si>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</si>
  <si>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</si>
  <si>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</si>
  <si>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</si>
  <si>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</si>
  <si>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</si>
  <si>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</si>
  <si>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</si>
  <si>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</si>
  <si>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</si>
  <si>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</si>
  <si>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</si>
  <si>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</si>
  <si>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</si>
  <si>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</si>
  <si>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</si>
  <si>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</si>
  <si>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</si>
  <si>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</si>
  <si>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</si>
  <si>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</si>
  <si>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</si>
  <si>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</si>
  <si>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</si>
  <si>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</si>
  <si>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</si>
  <si>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</si>
  <si>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</si>
  <si>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</si>
  <si>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</si>
  <si>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</si>
  <si>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</si>
  <si>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</si>
  <si>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</si>
  <si>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</si>
  <si>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</si>
  <si>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</si>
  <si>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</si>
  <si>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</si>
  <si>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</si>
  <si>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</si>
  <si>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</si>
  <si>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</si>
  <si>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</si>
  <si>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</si>
  <si>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</si>
  <si>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</si>
  <si>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</si>
  <si>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</si>
  <si>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</si>
  <si>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</si>
  <si>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</si>
  <si>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</si>
  <si>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</si>
  <si>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</si>
  <si>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</si>
  <si>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</si>
  <si>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</si>
  <si>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</si>
  <si>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</si>
  <si>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</si>
  <si>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</si>
  <si>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</si>
  <si>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</si>
  <si>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</si>
  <si>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</si>
  <si>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</si>
  <si>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</si>
  <si>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</si>
  <si>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</si>
  <si>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</si>
  <si>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</si>
  <si>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</si>
  <si>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</si>
  <si>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</si>
  <si>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</si>
  <si>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</si>
  <si>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</si>
  <si>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</si>
  <si>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</si>
  <si>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</si>
  <si>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</si>
  <si>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</si>
  <si>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</si>
  <si>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</si>
  <si>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</si>
  <si>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</si>
  <si>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</si>
  <si>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</si>
  <si>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</si>
  <si>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</si>
  <si>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</si>
  <si>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</si>
  <si>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</si>
  <si>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</si>
  <si>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</si>
  <si>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</si>
  <si>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</si>
  <si>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</si>
  <si>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</si>
  <si>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</si>
  <si>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</si>
  <si>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</si>
  <si>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</si>
  <si>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</si>
  <si>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</si>
  <si>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</si>
  <si>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</si>
  <si>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</si>
  <si>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</si>
  <si>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</si>
  <si>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</si>
  <si>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</si>
  <si>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</si>
  <si>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</si>
  <si>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</si>
  <si>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</si>
  <si>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</si>
  <si>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</si>
  <si>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</si>
  <si>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</si>
  <si>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</si>
  <si>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</si>
  <si>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</si>
  <si>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</si>
  <si>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</si>
  <si>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</si>
  <si>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</si>
  <si>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</si>
  <si>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</si>
  <si>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</si>
  <si>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</si>
  <si>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</si>
  <si>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</si>
  <si>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</si>
  <si>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</si>
  <si>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</si>
  <si>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</si>
  <si>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</si>
  <si>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</si>
  <si>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</si>
  <si>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</si>
  <si>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</si>
  <si>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</si>
  <si>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</si>
  <si>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</si>
  <si>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</si>
  <si>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</si>
  <si>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</si>
  <si>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</si>
  <si>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</si>
  <si>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</si>
  <si>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</si>
  <si>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</si>
  <si>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</si>
  <si>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</si>
  <si>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</si>
  <si>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</si>
  <si>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</si>
  <si>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</si>
  <si>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</si>
  <si>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</si>
  <si>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</si>
  <si>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</si>
  <si>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</si>
  <si>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</si>
  <si>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</si>
  <si>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</si>
  <si>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</si>
  <si>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</si>
  <si>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</si>
  <si>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</si>
  <si>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</si>
  <si>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</si>
  <si>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</si>
  <si>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</si>
  <si>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</si>
  <si>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</si>
  <si>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</si>
  <si>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</si>
  <si>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</si>
  <si>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</si>
  <si>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</si>
  <si>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</si>
  <si>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</si>
  <si>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</si>
  <si>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</si>
  <si>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</si>
  <si>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</si>
  <si>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</si>
  <si>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</si>
  <si>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</si>
  <si>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</si>
  <si>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</si>
  <si>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</si>
  <si>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</si>
  <si>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</si>
  <si>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</si>
  <si>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</si>
  <si>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</si>
  <si>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</si>
  <si>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</si>
  <si>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</si>
  <si>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</si>
  <si>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</si>
  <si>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</si>
  <si>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</si>
  <si>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</si>
  <si>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</si>
  <si>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</si>
  <si>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</si>
  <si>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</si>
  <si>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</si>
  <si>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</si>
  <si>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</si>
  <si>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</si>
  <si>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</si>
  <si>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</si>
  <si>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</si>
  <si>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</si>
  <si>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</si>
  <si>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</si>
  <si>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</si>
  <si>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</si>
  <si>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</si>
  <si>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</si>
  <si>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</si>
  <si>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</si>
  <si>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</si>
  <si>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</si>
  <si>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</si>
  <si>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</si>
  <si>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</si>
  <si>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</si>
  <si>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</si>
  <si>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</si>
  <si>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</si>
  <si>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</si>
  <si>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</si>
  <si>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</si>
  <si>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</si>
  <si>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</si>
  <si>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</si>
  <si>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</si>
  <si>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</si>
  <si>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</si>
  <si>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</si>
  <si>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</si>
  <si>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</si>
  <si>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</si>
  <si>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</si>
  <si>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</si>
  <si>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</si>
  <si>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</si>
  <si>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</si>
  <si>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</si>
  <si>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</si>
  <si>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</si>
  <si>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</si>
  <si>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</si>
  <si>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</si>
  <si>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</si>
  <si>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</si>
  <si>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</si>
  <si>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</si>
  <si>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</si>
  <si>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</si>
  <si>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</si>
  <si>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</si>
  <si>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</si>
  <si>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</si>
  <si>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</si>
  <si>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</si>
  <si>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</si>
  <si>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</si>
  <si>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</si>
  <si>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</si>
  <si>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</si>
  <si>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</si>
  <si>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</si>
  <si>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</si>
  <si>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</si>
  <si>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</si>
  <si>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</si>
  <si>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</si>
  <si>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</si>
  <si>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</si>
  <si>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</si>
  <si>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</si>
  <si>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</si>
  <si>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</si>
  <si>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</si>
  <si>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</si>
  <si>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</si>
  <si>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</si>
  <si>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</si>
  <si>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</si>
  <si>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</si>
  <si>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</si>
  <si>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</si>
  <si>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</si>
  <si>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</si>
  <si>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</si>
  <si>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</si>
  <si>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</si>
  <si>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</si>
  <si>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</si>
  <si>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</si>
  <si>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</si>
  <si>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</si>
  <si>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</si>
  <si>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</si>
  <si>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</si>
  <si>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</si>
  <si>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</si>
  <si>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</si>
  <si>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</si>
  <si>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</si>
  <si>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</si>
  <si>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</si>
  <si>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</si>
  <si>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</si>
  <si>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</si>
  <si>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</si>
  <si>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</si>
  <si>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</si>
  <si>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</si>
  <si>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</si>
  <si>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</si>
  <si>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</si>
  <si>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</si>
  <si>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</si>
  <si>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</si>
  <si>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</si>
  <si>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</si>
  <si>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</si>
  <si>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</si>
  <si>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</si>
  <si>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</si>
  <si>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</si>
  <si>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</si>
  <si>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</si>
  <si>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</si>
  <si>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</si>
  <si>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</si>
  <si>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</si>
  <si>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</si>
  <si>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</si>
  <si>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</si>
  <si>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</si>
  <si>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</si>
  <si>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</si>
  <si>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</si>
  <si>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</si>
  <si>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</si>
  <si>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</si>
  <si>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</si>
  <si>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</si>
  <si>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</si>
  <si>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</si>
  <si>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</si>
  <si>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</si>
  <si>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</si>
  <si>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</si>
  <si>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</si>
  <si>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</si>
  <si>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</si>
  <si>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</si>
  <si>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</si>
  <si>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</si>
  <si>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</si>
  <si>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</si>
  <si>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</si>
  <si>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</si>
  <si>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</si>
  <si>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</si>
  <si>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</si>
  <si>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</si>
  <si>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</si>
  <si>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</si>
  <si>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</si>
  <si>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</si>
  <si>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</si>
  <si>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</si>
  <si>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</si>
  <si>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</si>
  <si>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</si>
  <si>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</si>
  <si>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</si>
  <si>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</si>
  <si>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</si>
  <si>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</si>
  <si>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</si>
  <si>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</si>
  <si>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</si>
  <si>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</si>
  <si>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</si>
  <si>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</si>
  <si>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</si>
  <si>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</si>
  <si>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</si>
  <si>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</si>
  <si>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</si>
  <si>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</si>
  <si>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</si>
  <si>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</si>
  <si>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</si>
  <si>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</si>
  <si>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</si>
  <si>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</si>
  <si>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</si>
  <si>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</si>
  <si>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</si>
  <si>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</si>
  <si>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</si>
  <si>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</si>
  <si>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</si>
  <si>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</si>
  <si>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</si>
  <si>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</si>
  <si>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</si>
  <si>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</si>
  <si>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</si>
  <si>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</si>
  <si>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</si>
  <si>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</si>
  <si>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</si>
  <si>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</si>
  <si>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</si>
  <si>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</si>
  <si>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</si>
  <si>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</si>
  <si>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</si>
  <si>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</si>
  <si>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</si>
  <si>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</si>
  <si>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</si>
  <si>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</si>
  <si>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</si>
  <si>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</si>
  <si>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</si>
  <si>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</si>
  <si>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</si>
  <si>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</si>
  <si>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</si>
  <si>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</si>
  <si>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</si>
  <si>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</si>
  <si>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</si>
  <si>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</si>
  <si>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</si>
  <si>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</si>
  <si>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</si>
  <si>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</si>
  <si>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</si>
  <si>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</si>
  <si>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</si>
  <si>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</si>
  <si>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</si>
  <si>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</si>
  <si>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</si>
  <si>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</si>
  <si>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</si>
  <si>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</si>
  <si>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</si>
  <si>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</si>
  <si>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</si>
  <si>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</si>
  <si>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</si>
  <si>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</si>
  <si>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</si>
  <si>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</si>
  <si>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</si>
  <si>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</si>
  <si>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</si>
  <si>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</si>
  <si>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</si>
  <si>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</si>
  <si>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</si>
  <si>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</si>
  <si>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</si>
  <si>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</si>
  <si>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</si>
  <si>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</si>
  <si>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</si>
  <si>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</si>
  <si>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</si>
  <si>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</si>
  <si>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</si>
  <si>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</si>
  <si>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</si>
  <si>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</si>
  <si>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</si>
  <si>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</si>
  <si>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</si>
  <si>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</si>
  <si>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</si>
  <si>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</si>
  <si>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</si>
  <si>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</si>
  <si>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</si>
  <si>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</si>
  <si>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</si>
  <si>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</si>
  <si>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</si>
  <si>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</si>
  <si>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</si>
  <si>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</si>
  <si>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</si>
  <si>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</si>
  <si>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</si>
  <si>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</si>
  <si>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</si>
  <si>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</si>
  <si>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</si>
  <si>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</si>
  <si>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</si>
  <si>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</si>
  <si>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</si>
  <si>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</si>
  <si>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</si>
  <si>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</si>
  <si>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</si>
  <si>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</si>
  <si>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</si>
  <si>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</si>
  <si>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</si>
  <si>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</si>
  <si>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</si>
  <si>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</si>
  <si>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</si>
  <si>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</si>
  <si>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</si>
  <si>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</si>
  <si>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</si>
  <si>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</si>
  <si>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</si>
  <si>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</si>
  <si>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</si>
  <si>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</si>
  <si>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</si>
  <si>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</si>
  <si>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</si>
  <si>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</si>
  <si>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</si>
  <si>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</si>
  <si>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</si>
  <si>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</si>
  <si>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</si>
  <si>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</si>
  <si>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</si>
  <si>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</si>
  <si>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</si>
  <si>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</si>
  <si>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</si>
  <si>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</si>
  <si>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</si>
  <si>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</si>
  <si>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</si>
  <si>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</si>
  <si>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</si>
  <si>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</si>
  <si>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</si>
  <si>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</si>
  <si>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</si>
  <si>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</si>
  <si>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</si>
  <si>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</si>
  <si>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</si>
  <si>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</si>
  <si>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</si>
  <si>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</si>
  <si>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</si>
  <si>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</si>
  <si>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</si>
  <si>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</si>
  <si>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</si>
  <si>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</si>
  <si>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</si>
  <si>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</si>
  <si>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</si>
  <si>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</si>
  <si>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</si>
  <si>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</si>
  <si>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</si>
  <si>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</si>
  <si>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</si>
  <si>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</si>
  <si>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</si>
  <si>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</si>
  <si>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</si>
  <si>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</si>
  <si>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</si>
  <si>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</si>
  <si>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</si>
  <si>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</si>
  <si>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</si>
  <si>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</si>
  <si>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</si>
  <si>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</si>
  <si>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</si>
  <si>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</si>
  <si>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</si>
  <si>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</si>
  <si>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</si>
  <si>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</si>
  <si>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</si>
  <si>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</si>
  <si>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</si>
  <si>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</si>
  <si>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</si>
  <si>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</si>
  <si>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</si>
  <si>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</si>
  <si>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</si>
  <si>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</si>
  <si>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</si>
  <si>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</si>
  <si>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</si>
  <si>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</si>
  <si>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</si>
  <si>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</si>
  <si>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</si>
  <si>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</si>
  <si>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</si>
  <si>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</si>
  <si>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</si>
  <si>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</si>
  <si>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</si>
  <si>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</si>
  <si>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</si>
  <si>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</si>
  <si>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</si>
  <si>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</si>
  <si>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</si>
  <si>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</si>
  <si>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</si>
  <si>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</si>
  <si>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</si>
  <si>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</si>
  <si>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</si>
  <si>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</si>
  <si>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</si>
  <si>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</si>
  <si>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</si>
  <si>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</si>
  <si>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</si>
  <si>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</si>
  <si>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</si>
  <si>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</si>
  <si>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</si>
  <si>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</si>
  <si>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</si>
  <si>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</si>
  <si>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</si>
  <si>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</si>
  <si>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</si>
  <si>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</si>
  <si>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</si>
  <si>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</si>
  <si>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</si>
  <si>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</si>
  <si>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</si>
  <si>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</si>
  <si>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</si>
  <si>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</si>
  <si>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</si>
  <si>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</si>
  <si>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</si>
  <si>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</si>
  <si>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</si>
  <si>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</si>
  <si>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</si>
  <si>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</si>
  <si>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</si>
  <si>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</si>
  <si>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</si>
  <si>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</si>
  <si>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</si>
  <si>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</si>
  <si>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</si>
  <si>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</si>
  <si>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</si>
  <si>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</si>
  <si>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</si>
  <si>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</si>
  <si>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</si>
  <si>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</si>
  <si>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</si>
  <si>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</si>
  <si>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</si>
  <si>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</si>
  <si>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</si>
  <si>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</si>
  <si>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</si>
  <si>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</si>
  <si>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</si>
  <si>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</si>
  <si>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</si>
  <si>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</si>
  <si>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</si>
  <si>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</si>
  <si>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</si>
  <si>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</si>
  <si>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</si>
  <si>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</si>
  <si>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</si>
  <si>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</si>
  <si>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</si>
  <si>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</si>
  <si>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</si>
  <si>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</si>
  <si>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</si>
  <si>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</si>
  <si>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</si>
  <si>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</si>
  <si>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</si>
  <si>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</si>
  <si>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</si>
  <si>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</si>
  <si>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</si>
  <si>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</si>
  <si>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</si>
  <si>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</si>
  <si>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</si>
  <si>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</si>
  <si>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</si>
  <si>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</si>
  <si>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</si>
  <si>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</si>
  <si>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</si>
  <si>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</si>
  <si>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</si>
  <si>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</si>
  <si>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</si>
  <si>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</si>
  <si>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</si>
  <si>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</si>
  <si>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</si>
  <si>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</si>
  <si>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</si>
  <si>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</si>
  <si>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</si>
  <si>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</si>
  <si>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</si>
  <si>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</si>
  <si>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</si>
  <si>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</si>
  <si>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</si>
  <si>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</si>
  <si>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</si>
  <si>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</si>
  <si>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</si>
  <si>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</si>
  <si>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</si>
  <si>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</si>
  <si>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</si>
  <si>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</si>
  <si>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</si>
  <si>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</si>
  <si>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</si>
  <si>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</si>
  <si>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</si>
  <si>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</si>
  <si>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</si>
  <si>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</si>
  <si>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</si>
  <si>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</si>
  <si>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</si>
  <si>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</si>
  <si>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</si>
  <si>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</si>
  <si>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</si>
  <si>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</si>
  <si>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</si>
  <si>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</si>
  <si>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</si>
  <si>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</si>
  <si>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</si>
  <si>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</si>
  <si>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</si>
  <si>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</si>
  <si>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</si>
  <si>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</si>
  <si>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</si>
  <si>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</si>
  <si>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</si>
  <si>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</si>
  <si>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</si>
  <si>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</si>
  <si>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</si>
  <si>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</si>
  <si>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</si>
  <si>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</si>
  <si>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</si>
  <si>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</si>
  <si>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</si>
  <si>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</si>
  <si>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</si>
  <si>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</si>
  <si>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</si>
  <si>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</si>
  <si>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</si>
  <si>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</si>
  <si>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</si>
  <si>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</si>
  <si>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</si>
  <si>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</si>
  <si>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</si>
  <si>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</si>
  <si>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</si>
  <si>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</si>
  <si>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</si>
  <si>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</si>
  <si>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</si>
  <si>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</si>
  <si>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</si>
  <si>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</si>
  <si>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</si>
  <si>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</si>
  <si>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</si>
  <si>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</si>
  <si>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</si>
  <si>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</si>
  <si>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</si>
  <si>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</si>
  <si>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</si>
  <si>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</si>
  <si>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</si>
  <si>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</si>
  <si>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</si>
  <si>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</si>
  <si>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</si>
  <si>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</si>
  <si>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</si>
  <si>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</si>
  <si>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</si>
  <si>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</si>
  <si>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</si>
  <si>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</si>
  <si>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</si>
  <si>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</si>
  <si>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</si>
  <si>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</si>
  <si>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</si>
  <si>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</si>
  <si>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</si>
  <si>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</si>
  <si>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</si>
  <si>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</si>
  <si>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</si>
  <si>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</si>
  <si>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</si>
  <si>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</si>
  <si>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</si>
  <si>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</si>
  <si>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</si>
  <si>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</si>
  <si>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</si>
  <si>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</si>
  <si>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</si>
  <si>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</si>
  <si>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</si>
  <si>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</si>
  <si>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</si>
  <si>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</si>
  <si>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</si>
  <si>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</si>
  <si>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</si>
  <si>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</si>
  <si>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</si>
  <si>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</si>
  <si>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</si>
  <si>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</si>
  <si>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</si>
  <si>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</si>
  <si>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</si>
  <si>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</si>
  <si>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</si>
  <si>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</si>
  <si>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</si>
  <si>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</si>
  <si>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</si>
  <si>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</si>
  <si>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</si>
  <si>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</si>
  <si>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</si>
  <si>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</si>
  <si>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</si>
  <si>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</si>
  <si>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</si>
  <si>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</si>
  <si>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</si>
  <si>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</si>
  <si>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</si>
  <si>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</si>
  <si>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</si>
  <si>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</si>
  <si>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</si>
  <si>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</si>
  <si>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</si>
  <si>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</si>
  <si>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</si>
  <si>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</si>
  <si>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</si>
  <si>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</si>
  <si>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</si>
  <si>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</si>
  <si>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</si>
  <si>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</si>
  <si>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</si>
  <si>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</si>
  <si>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</si>
  <si>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</si>
  <si>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</si>
  <si>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</si>
  <si>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</si>
  <si>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</si>
  <si>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</si>
  <si>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</si>
  <si>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</si>
  <si>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</si>
  <si>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</si>
  <si>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</si>
  <si>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</si>
  <si>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</si>
  <si>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</si>
  <si>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</si>
  <si>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</si>
  <si>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</si>
  <si>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</si>
  <si>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</si>
  <si>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</si>
  <si>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</si>
  <si>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</si>
  <si>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</si>
  <si>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</si>
  <si>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</si>
  <si>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</si>
  <si>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</si>
  <si>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</si>
  <si>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</si>
  <si>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</si>
  <si>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</si>
  <si>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</si>
  <si>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</si>
  <si>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</si>
  <si>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</si>
  <si>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</si>
  <si>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</si>
  <si>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</si>
  <si>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</si>
  <si>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</si>
  <si>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</si>
  <si>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</si>
  <si>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</si>
  <si>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</si>
  <si>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</si>
  <si>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</si>
  <si>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</si>
  <si>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</si>
  <si>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</si>
  <si>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</si>
  <si>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</si>
  <si>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</si>
  <si>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</si>
  <si>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</si>
  <si>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</si>
  <si>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</si>
  <si>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</si>
  <si>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</si>
  <si>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</si>
  <si>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</si>
  <si>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</si>
  <si>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</si>
  <si>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</si>
  <si>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</si>
  <si>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</si>
  <si>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</si>
  <si>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</si>
  <si>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</si>
  <si>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</si>
  <si>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</si>
  <si>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</si>
  <si>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</si>
  <si>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</si>
  <si>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</si>
  <si>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</si>
  <si>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</si>
  <si>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</si>
  <si>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</si>
  <si>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</si>
  <si>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</si>
  <si>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</si>
  <si>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</si>
  <si>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</si>
  <si>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</si>
  <si>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</si>
  <si>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</si>
  <si>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</si>
  <si>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</si>
  <si>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</si>
  <si>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</si>
  <si>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</si>
  <si>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</si>
  <si>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</si>
  <si>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</si>
  <si>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</si>
  <si>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</si>
  <si>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</si>
  <si>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</si>
  <si>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</si>
  <si>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</si>
  <si>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</si>
  <si>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</si>
  <si>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</si>
  <si>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</si>
  <si>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</si>
  <si>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</si>
  <si>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</si>
  <si>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</si>
  <si>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</si>
  <si>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</si>
  <si>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</si>
  <si>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</si>
  <si>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</si>
  <si>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</si>
  <si>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</si>
  <si>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</si>
  <si>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</si>
  <si>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</si>
  <si>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</si>
  <si>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</si>
  <si>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</si>
  <si>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</si>
  <si>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</si>
  <si>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</si>
  <si>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</si>
  <si>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</si>
  <si>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</si>
  <si>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</si>
  <si>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</si>
  <si>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</si>
  <si>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</si>
  <si>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</si>
  <si>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</si>
  <si>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</si>
  <si>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</si>
  <si>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</si>
  <si>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</si>
  <si>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</si>
  <si>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</si>
  <si>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</si>
  <si>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</si>
  <si>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</si>
  <si>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</si>
  <si>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</si>
  <si>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</si>
  <si>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</si>
  <si>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</si>
  <si>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</si>
  <si>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</si>
  <si>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</si>
  <si>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</si>
  <si>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</si>
  <si>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</si>
  <si>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</si>
  <si>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</si>
  <si>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</si>
  <si>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</si>
  <si>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</si>
  <si>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</si>
  <si>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</si>
  <si>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</si>
  <si>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</si>
  <si>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</si>
  <si>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</si>
  <si>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</si>
  <si>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</si>
  <si>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</si>
  <si>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</si>
  <si>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</si>
  <si>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</si>
  <si>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</si>
  <si>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</si>
  <si>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</si>
  <si>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</si>
  <si>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</si>
  <si>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</si>
  <si>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</si>
  <si>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</si>
  <si>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</si>
  <si>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</si>
  <si>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</si>
  <si>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</si>
  <si>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</si>
  <si>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</si>
  <si>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</si>
  <si>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</si>
  <si>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</si>
  <si>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</si>
  <si>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</si>
  <si>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</si>
  <si>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</si>
  <si>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</si>
  <si>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</si>
  <si>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</si>
  <si>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</si>
  <si>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</si>
  <si>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</si>
  <si>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</si>
  <si>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</si>
  <si>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</si>
  <si>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</si>
  <si>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</si>
  <si>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</si>
  <si>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</si>
  <si>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</si>
  <si>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</si>
  <si>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</si>
  <si>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</si>
  <si>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</si>
  <si>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</si>
  <si>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</si>
  <si>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</si>
  <si>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</si>
  <si>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</si>
  <si>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</si>
  <si>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</si>
  <si>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</si>
  <si>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</si>
  <si>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</si>
  <si>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</si>
  <si>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</si>
  <si>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</si>
  <si>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</si>
  <si>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</si>
  <si>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</si>
  <si>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</si>
  <si>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</si>
  <si>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</si>
  <si>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</si>
  <si>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</si>
  <si>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</si>
  <si>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</si>
  <si>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</si>
  <si>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</si>
  <si>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</si>
  <si>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</si>
  <si>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</si>
  <si>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</si>
  <si>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</si>
  <si>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</si>
  <si>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</si>
  <si>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</si>
  <si>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</si>
  <si>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</si>
  <si>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</si>
  <si>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</si>
  <si>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</si>
  <si>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</si>
  <si>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</si>
  <si>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</si>
  <si>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</si>
  <si>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</si>
  <si>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</si>
  <si>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</si>
  <si>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</si>
  <si>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</si>
  <si>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</si>
  <si>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</si>
  <si>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</si>
  <si>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</si>
  <si>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</si>
  <si>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</si>
  <si>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</si>
  <si>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</si>
  <si>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</si>
  <si>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</si>
  <si>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</si>
  <si>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</si>
  <si>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</si>
  <si>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</si>
  <si>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</si>
  <si>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</si>
  <si>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</si>
  <si>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</si>
  <si>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</si>
  <si>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</si>
  <si>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</si>
  <si>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</si>
  <si>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</si>
  <si>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</si>
  <si>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</si>
  <si>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</si>
  <si>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</si>
  <si>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</si>
  <si>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</si>
  <si>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</si>
  <si>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</si>
  <si>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</si>
  <si>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</si>
  <si>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</si>
  <si>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</si>
  <si>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</si>
  <si>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</si>
  <si>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</si>
  <si>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</si>
  <si>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</si>
  <si>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</si>
  <si>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</si>
  <si>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</si>
  <si>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</si>
  <si>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</si>
  <si>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</si>
  <si>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</si>
  <si>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</si>
  <si>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</si>
  <si>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</si>
  <si>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</si>
  <si>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</si>
  <si>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</si>
  <si>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</si>
  <si>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</si>
  <si>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</si>
  <si>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</si>
  <si>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</si>
  <si>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</si>
  <si>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</si>
  <si>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</si>
  <si>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</si>
  <si>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</si>
  <si>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</si>
  <si>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</si>
  <si>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</si>
  <si>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</si>
  <si>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</si>
  <si>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</si>
  <si>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</si>
  <si>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</si>
  <si>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</si>
  <si>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</si>
  <si>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</si>
  <si>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</si>
  <si>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</si>
  <si>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</si>
  <si>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</si>
  <si>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</si>
  <si>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</si>
  <si>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</si>
  <si>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</si>
  <si>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</si>
  <si>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</si>
  <si>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</si>
  <si>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</si>
  <si>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</si>
  <si>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</si>
  <si>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</si>
  <si>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</si>
  <si>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</si>
  <si>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</si>
  <si>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</si>
  <si>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</si>
  <si>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</si>
  <si>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</si>
  <si>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</si>
  <si>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</si>
  <si>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</si>
  <si>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</si>
  <si>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</si>
  <si>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</si>
  <si>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</si>
  <si>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</si>
  <si>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</si>
  <si>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</si>
  <si>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</si>
  <si>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</si>
  <si>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</si>
  <si>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</si>
  <si>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</si>
  <si>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</si>
  <si>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</si>
  <si>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</si>
  <si>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</si>
  <si>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</si>
  <si>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</si>
  <si>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</si>
  <si>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</si>
  <si>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</si>
  <si>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</si>
  <si>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</si>
  <si>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</si>
  <si>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</si>
  <si>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</si>
  <si>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</si>
  <si>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</si>
  <si>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</si>
  <si>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</si>
  <si>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</si>
  <si>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</si>
  <si>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</si>
  <si>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</si>
  <si>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</si>
  <si>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</si>
  <si>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</si>
  <si>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</si>
  <si>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</si>
  <si>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</si>
  <si>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</si>
  <si>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</si>
  <si>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</si>
  <si>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</si>
  <si>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</si>
  <si>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</si>
  <si>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</si>
  <si>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</si>
  <si>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</si>
  <si>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</si>
  <si>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</si>
  <si>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</si>
  <si>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</si>
  <si>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</si>
  <si>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</si>
  <si>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</si>
  <si>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</si>
  <si>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</si>
  <si>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</si>
  <si>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</si>
  <si>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</si>
  <si>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</si>
  <si>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</si>
  <si>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</si>
  <si>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</si>
  <si>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</si>
  <si>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</si>
  <si>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</si>
  <si>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</si>
  <si>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</si>
  <si>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</si>
  <si>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</si>
  <si>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</si>
  <si>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</si>
  <si>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</si>
  <si>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</si>
  <si>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</si>
  <si>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</si>
  <si>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</si>
  <si>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</si>
  <si>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</si>
  <si>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</si>
  <si>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</si>
  <si>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</si>
  <si>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</si>
  <si>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</si>
  <si>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</si>
  <si>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</si>
  <si>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</si>
  <si>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</si>
  <si>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</si>
  <si>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</si>
  <si>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</si>
  <si>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</si>
  <si>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</si>
  <si>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</si>
  <si>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</si>
  <si>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</si>
  <si>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</si>
  <si>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</si>
  <si>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</si>
  <si>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</si>
  <si>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</si>
  <si>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</si>
  <si>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</si>
  <si>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</si>
  <si>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</si>
  <si>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</si>
  <si>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</si>
  <si>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</si>
  <si>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</si>
  <si>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</si>
  <si>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</si>
  <si>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</si>
  <si>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</si>
  <si>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</si>
  <si>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</si>
  <si>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</si>
  <si>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</si>
  <si>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</si>
  <si>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</si>
  <si>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</si>
  <si>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</si>
  <si>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</si>
  <si>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</si>
  <si>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</si>
  <si>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</si>
  <si>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</si>
  <si>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</si>
  <si>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</si>
  <si>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</si>
  <si>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</si>
  <si>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</si>
  <si>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</si>
  <si>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</si>
  <si>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</si>
  <si>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</si>
  <si>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</si>
  <si>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</si>
  <si>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</si>
  <si>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</si>
  <si>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</si>
  <si>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</si>
  <si>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</si>
  <si>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</si>
  <si>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</si>
  <si>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</si>
  <si>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</si>
  <si>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</si>
  <si>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</si>
  <si>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</si>
  <si>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</si>
  <si>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</si>
  <si>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</si>
  <si>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</si>
  <si>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</si>
  <si>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</si>
  <si>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</si>
  <si>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</si>
  <si>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</si>
  <si>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</si>
  <si>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</si>
  <si>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</si>
  <si>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</si>
  <si>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</si>
  <si>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</si>
  <si>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</si>
  <si>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</si>
  <si>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</si>
  <si>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</si>
  <si>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</si>
  <si>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</si>
  <si>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</si>
  <si>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</si>
  <si>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</si>
  <si>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</si>
  <si>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</si>
  <si>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</si>
  <si>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</si>
  <si>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</si>
  <si>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</si>
  <si>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</si>
  <si>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</si>
  <si>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</si>
  <si>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</si>
  <si>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</si>
  <si>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</si>
  <si>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</si>
  <si>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</si>
  <si>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</si>
  <si>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</si>
  <si>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</si>
  <si>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</si>
  <si>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</si>
  <si>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</si>
  <si>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</si>
  <si>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</si>
  <si>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</si>
  <si>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</si>
  <si>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</si>
  <si>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</si>
  <si>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</si>
  <si>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</si>
  <si>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</si>
  <si>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</si>
  <si>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</si>
  <si>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</si>
  <si>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</si>
  <si>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</si>
  <si>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</si>
  <si>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</si>
  <si>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</si>
  <si>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</si>
  <si>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</si>
  <si>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</si>
  <si>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</si>
  <si>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</si>
  <si>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</si>
  <si>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</si>
  <si>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</si>
  <si>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</si>
  <si>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</si>
  <si>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</si>
  <si>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</si>
  <si>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</si>
  <si>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</si>
  <si>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</si>
  <si>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</si>
  <si>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</si>
  <si>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</si>
  <si>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</si>
  <si>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</si>
  <si>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</si>
  <si>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</si>
  <si>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</si>
  <si>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</si>
  <si>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</si>
  <si>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</si>
  <si>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</si>
  <si>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</si>
  <si>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</si>
  <si>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</si>
  <si>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</si>
  <si>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</si>
  <si>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</si>
  <si>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</si>
  <si>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</si>
  <si>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</si>
  <si>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</si>
  <si>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</si>
  <si>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</si>
  <si>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</si>
  <si>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</si>
  <si>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</si>
  <si>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</si>
  <si>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</si>
  <si>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</si>
  <si>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</si>
  <si>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</si>
  <si>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</si>
  <si>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</si>
  <si>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</si>
  <si>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</si>
  <si>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</si>
  <si>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</si>
  <si>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</si>
  <si>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</si>
  <si>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</si>
  <si>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</si>
  <si>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</si>
  <si>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</si>
  <si>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</si>
  <si>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</si>
  <si>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</si>
  <si>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</si>
  <si>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</si>
  <si>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</si>
  <si>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</si>
  <si>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</si>
  <si>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</si>
  <si>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</si>
  <si>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</si>
  <si>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</si>
  <si>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</si>
  <si>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</si>
  <si>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</si>
  <si>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</si>
  <si>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</si>
  <si>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</si>
  <si>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</si>
  <si>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</si>
  <si>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</si>
  <si>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</si>
  <si>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</si>
  <si>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</si>
  <si>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</si>
  <si>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</si>
  <si>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</si>
  <si>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</si>
  <si>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</si>
  <si>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</si>
  <si>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</si>
  <si>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</si>
  <si>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</si>
  <si>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</si>
  <si>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</si>
  <si>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</si>
  <si>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</si>
  <si>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</si>
  <si>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</si>
  <si>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</si>
  <si>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</si>
  <si>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</si>
  <si>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</si>
  <si>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</si>
  <si>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</si>
  <si>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</si>
  <si>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</si>
  <si>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</si>
  <si>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</si>
  <si>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</si>
  <si>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</si>
  <si>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</si>
  <si>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</si>
  <si>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</si>
  <si>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</si>
  <si>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</si>
  <si>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</si>
  <si>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</si>
  <si>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</si>
  <si>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</si>
  <si>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</si>
  <si>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</si>
  <si>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</si>
  <si>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</si>
  <si>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</si>
  <si>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</si>
  <si>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</si>
  <si>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</si>
  <si>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</si>
  <si>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</si>
  <si>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</si>
  <si>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</si>
  <si>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</si>
  <si>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</si>
  <si>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</si>
  <si>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</si>
  <si>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</si>
  <si>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</si>
  <si>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</si>
  <si>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</si>
  <si>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</si>
  <si>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</si>
  <si>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</si>
  <si>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</si>
  <si>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</si>
  <si>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</si>
  <si>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</si>
  <si>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</si>
  <si>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</si>
  <si>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</si>
  <si>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</si>
  <si>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</si>
  <si>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</si>
  <si>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</si>
  <si>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</si>
  <si>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</si>
  <si>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</si>
  <si>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</si>
  <si>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</si>
  <si>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</si>
  <si>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</si>
  <si>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</si>
  <si>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</si>
  <si>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</si>
  <si>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</si>
  <si>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</si>
  <si>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</si>
  <si>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</si>
  <si>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</si>
  <si>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</si>
  <si>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</si>
  <si>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</si>
  <si>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</si>
  <si>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</si>
  <si>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</si>
  <si>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</si>
  <si>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</si>
  <si>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</si>
  <si>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</si>
  <si>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</si>
  <si>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</si>
  <si>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</si>
  <si>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</si>
  <si>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</si>
  <si>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</si>
  <si>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</si>
  <si>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</si>
  <si>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</si>
  <si>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</si>
  <si>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</si>
  <si>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</si>
  <si>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</si>
  <si>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</si>
  <si>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</si>
  <si>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</si>
  <si>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</si>
  <si>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</si>
  <si>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</si>
  <si>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</si>
  <si>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</si>
  <si>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</si>
  <si>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</si>
  <si>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</si>
  <si>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</si>
  <si>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</si>
  <si>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</si>
  <si>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</si>
  <si>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</si>
  <si>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</si>
  <si>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</si>
  <si>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</si>
  <si>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</si>
  <si>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</si>
  <si>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</si>
  <si>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</si>
  <si>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</si>
  <si>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</si>
  <si>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</si>
  <si>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</si>
  <si>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</si>
  <si>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</si>
  <si>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</si>
  <si>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</si>
  <si>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</si>
  <si>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</si>
  <si>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</si>
  <si>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</si>
  <si>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</si>
  <si>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</si>
  <si>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</si>
  <si>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</si>
  <si>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</si>
  <si>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</si>
  <si>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</si>
  <si>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</si>
  <si>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</si>
  <si>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</si>
  <si>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</si>
  <si>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</si>
  <si>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</si>
  <si>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</si>
  <si>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</si>
  <si>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</si>
  <si>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</si>
  <si>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</si>
  <si>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</si>
  <si>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</si>
  <si>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</si>
  <si>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</si>
  <si>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</si>
  <si>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</si>
  <si>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</si>
  <si>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</si>
  <si>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</si>
  <si>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</si>
  <si>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</si>
  <si>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</si>
  <si>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</si>
  <si>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</si>
  <si>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</si>
  <si>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</si>
  <si>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</si>
  <si>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</si>
  <si>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</si>
  <si>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</si>
  <si>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</si>
  <si>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</si>
  <si>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</si>
  <si>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</si>
  <si>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</si>
  <si>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</si>
  <si>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</si>
  <si>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</si>
  <si>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</si>
  <si>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</si>
  <si>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</si>
  <si>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</si>
  <si>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</si>
  <si>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</si>
  <si>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</si>
  <si>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</si>
  <si>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</si>
  <si>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</si>
  <si>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</si>
  <si>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</si>
  <si>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</si>
  <si>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</si>
  <si>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</si>
  <si>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</si>
  <si>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</si>
  <si>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</si>
  <si>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</si>
  <si>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</si>
  <si>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</si>
  <si>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</si>
  <si>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</si>
  <si>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</si>
  <si>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</si>
  <si>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</si>
  <si>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</si>
  <si>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</si>
  <si>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</si>
  <si>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</si>
  <si>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</si>
  <si>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</si>
  <si>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</si>
  <si>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</si>
  <si>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</si>
  <si>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</si>
  <si>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</si>
  <si>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</si>
  <si>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</si>
  <si>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</si>
  <si>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</si>
  <si>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</si>
  <si>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</si>
  <si>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</si>
  <si>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</si>
  <si>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</si>
  <si>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</si>
  <si>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</si>
  <si>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</si>
  <si>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</si>
  <si>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</si>
  <si>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</si>
  <si>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</si>
  <si>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</si>
  <si>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</si>
  <si>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</si>
  <si>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</si>
  <si>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</si>
  <si>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</si>
  <si>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</si>
  <si>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</si>
  <si>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</si>
  <si>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</si>
  <si>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</si>
  <si>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</si>
  <si>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</si>
  <si>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</si>
  <si>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</si>
  <si>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</si>
  <si>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</si>
  <si>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</si>
  <si>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</si>
  <si>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</si>
  <si>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</si>
  <si>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</si>
  <si>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</si>
  <si>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</si>
  <si>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</si>
  <si>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</si>
  <si>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</si>
  <si>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</si>
  <si>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</si>
  <si>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</si>
  <si>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</si>
  <si>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</si>
  <si>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</si>
  <si>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</si>
  <si>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</si>
  <si>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</si>
  <si>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</si>
  <si>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</si>
  <si>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</si>
  <si>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</si>
  <si>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</si>
  <si>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</si>
  <si>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</si>
  <si>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</si>
  <si>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</si>
  <si>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</si>
  <si>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</si>
  <si>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</si>
  <si>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</si>
  <si>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</si>
  <si>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</si>
  <si>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</si>
  <si>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</si>
  <si>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</si>
  <si>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</si>
  <si>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</si>
  <si>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</si>
  <si>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</si>
  <si>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</si>
  <si>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</si>
  <si>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</si>
  <si>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</si>
  <si>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</si>
  <si>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</si>
  <si>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</si>
  <si>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</si>
  <si>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</si>
  <si>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</si>
  <si>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</si>
  <si>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</si>
  <si>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</si>
  <si>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</si>
  <si>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</si>
  <si>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</si>
  <si>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</si>
  <si>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</si>
  <si>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</si>
  <si>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</si>
  <si>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</si>
  <si>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</si>
  <si>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</si>
  <si>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</si>
  <si>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</si>
  <si>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</si>
  <si>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</si>
  <si>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</si>
  <si>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</si>
  <si>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</si>
  <si>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</si>
  <si>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</si>
  <si>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</si>
  <si>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</si>
  <si>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</si>
  <si>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</si>
  <si>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</si>
  <si>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</si>
  <si>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</si>
  <si>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</si>
  <si>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</si>
  <si>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</si>
  <si>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</si>
  <si>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</si>
  <si>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</si>
  <si>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</si>
  <si>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</si>
  <si>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</si>
  <si>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</si>
  <si>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</si>
  <si>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</si>
  <si>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</si>
  <si>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</si>
  <si>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</si>
  <si>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</si>
  <si>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</si>
  <si>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</si>
  <si>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</si>
  <si>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</si>
  <si>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</si>
  <si>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</si>
  <si>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</si>
  <si>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</si>
  <si>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</si>
  <si>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</si>
  <si>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</si>
  <si>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</si>
  <si>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</si>
  <si>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</si>
  <si>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</si>
  <si>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</si>
  <si>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</si>
  <si>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</si>
  <si>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</si>
  <si>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</si>
  <si>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</si>
  <si>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</si>
  <si>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</si>
  <si>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</si>
  <si>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</si>
  <si>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</si>
  <si>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</si>
  <si>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</si>
  <si>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</si>
  <si>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</si>
  <si>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</si>
  <si>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</si>
  <si>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</si>
  <si>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</si>
  <si>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</si>
  <si>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</si>
  <si>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</si>
  <si>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</si>
  <si>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</si>
  <si>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</si>
  <si>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</si>
  <si>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</si>
  <si>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</si>
  <si>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</si>
  <si>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</si>
  <si>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</si>
  <si>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</si>
  <si>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</si>
  <si>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</si>
  <si>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</si>
  <si>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</si>
  <si>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</si>
  <si>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</si>
  <si>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</si>
  <si>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</si>
  <si>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</si>
  <si>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</si>
  <si>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</si>
  <si>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</si>
  <si>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</si>
  <si>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</si>
  <si>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</si>
  <si>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</si>
  <si>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</si>
  <si>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</si>
  <si>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</si>
  <si>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</si>
  <si>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</si>
  <si>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</si>
  <si>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</si>
  <si>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</si>
  <si>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</si>
  <si>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</si>
  <si>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</si>
  <si>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</si>
  <si>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</si>
  <si>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</si>
  <si>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</si>
  <si>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</si>
  <si>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</si>
  <si>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</si>
  <si>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</si>
  <si>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</si>
  <si>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</si>
  <si>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</si>
  <si>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</si>
  <si>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</si>
  <si>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</si>
  <si>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</si>
  <si>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</si>
  <si>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</si>
  <si>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</si>
  <si>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</si>
  <si>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</si>
  <si>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</si>
  <si>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</si>
  <si>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</si>
  <si>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</si>
  <si>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</si>
  <si>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</si>
  <si>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</si>
  <si>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</si>
  <si>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</si>
  <si>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</si>
  <si>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</si>
  <si>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</si>
  <si>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</si>
  <si>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</si>
  <si>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</si>
  <si>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</si>
  <si>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</si>
  <si>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</si>
  <si>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</si>
  <si>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</si>
  <si>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</si>
  <si>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</si>
  <si>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</si>
  <si>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</si>
  <si>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</si>
  <si>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</si>
  <si>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</si>
  <si>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</si>
  <si>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</si>
  <si>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</si>
  <si>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</si>
  <si>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</si>
  <si>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</si>
  <si>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</si>
  <si>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</si>
  <si>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</si>
  <si>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</si>
  <si>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</si>
  <si>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</si>
  <si>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</si>
  <si>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</si>
  <si>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</si>
  <si>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</si>
  <si>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</si>
  <si>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</si>
  <si>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</si>
  <si>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</si>
  <si>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</si>
  <si>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</si>
  <si>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</si>
  <si>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</si>
  <si>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</si>
  <si>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</si>
  <si>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</si>
  <si>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</si>
  <si>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</si>
  <si>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</si>
  <si>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</si>
  <si>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</si>
  <si>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</si>
  <si>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</si>
  <si>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</si>
  <si>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</si>
  <si>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</si>
  <si>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</si>
  <si>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</si>
  <si>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</si>
  <si>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</si>
  <si>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</si>
  <si>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</si>
  <si>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</si>
  <si>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</si>
  <si>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</si>
  <si>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</si>
  <si>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</si>
  <si>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</si>
  <si>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</si>
  <si>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</si>
  <si>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</si>
  <si>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</si>
  <si>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</si>
  <si>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</si>
  <si>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</si>
  <si>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</si>
  <si>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</si>
  <si>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</si>
  <si>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</si>
  <si>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</si>
  <si>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</si>
  <si>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</si>
  <si>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</si>
  <si>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</si>
  <si>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</si>
  <si>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</si>
  <si>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</si>
  <si>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</si>
  <si>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</si>
  <si>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</si>
  <si>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</si>
  <si>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</si>
  <si>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</si>
  <si>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</si>
  <si>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</si>
  <si>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</si>
  <si>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</si>
  <si>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</si>
  <si>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</si>
  <si>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</si>
  <si>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</si>
  <si>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</si>
  <si>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</si>
  <si>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</si>
  <si>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</si>
  <si>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</si>
  <si>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</si>
  <si>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</si>
  <si>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</si>
  <si>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</si>
  <si>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</si>
  <si>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</si>
  <si>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</si>
  <si>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</si>
  <si>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</si>
  <si>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</si>
  <si>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</si>
  <si>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</si>
  <si>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</si>
  <si>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</si>
  <si>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</si>
  <si>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</si>
  <si>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</si>
  <si>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</si>
  <si>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</si>
  <si>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</si>
  <si>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</si>
  <si>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</si>
  <si>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</si>
  <si>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</si>
  <si>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</si>
  <si>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</si>
  <si>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</si>
  <si>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</si>
  <si>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</si>
  <si>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</si>
  <si>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</si>
  <si>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</si>
  <si>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</si>
  <si>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</si>
  <si>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</si>
  <si>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</si>
  <si>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</si>
  <si>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</si>
  <si>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</si>
  <si>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</si>
  <si>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</si>
  <si>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</si>
  <si>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</si>
  <si>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</si>
  <si>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</si>
  <si>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</si>
  <si>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</si>
  <si>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</si>
  <si>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</si>
  <si>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</si>
  <si>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</si>
  <si>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</si>
  <si>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</si>
  <si>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</si>
  <si>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</si>
  <si>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</si>
  <si>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</si>
  <si>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</si>
  <si>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</si>
  <si>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</si>
  <si>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</si>
  <si>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</si>
  <si>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</si>
  <si>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</si>
  <si>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</si>
  <si>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</si>
  <si>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</si>
  <si>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</si>
  <si>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</si>
  <si>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</si>
  <si>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</si>
  <si>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</si>
  <si>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</si>
  <si>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</si>
  <si>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</si>
  <si>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</si>
  <si>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</si>
  <si>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</si>
  <si>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</si>
  <si>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</si>
  <si>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</si>
  <si>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</si>
  <si>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</si>
  <si>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</si>
  <si>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</si>
  <si>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</si>
  <si>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</si>
  <si>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</si>
  <si>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</si>
  <si>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</si>
  <si>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</si>
  <si>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</si>
  <si>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</si>
  <si>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</si>
  <si>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</si>
  <si>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</si>
  <si>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</si>
  <si>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</si>
  <si>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</si>
  <si>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</si>
  <si>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</si>
  <si>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</si>
  <si>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</si>
  <si>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</si>
  <si>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</si>
  <si>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</si>
  <si>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</si>
  <si>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</si>
  <si>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</si>
  <si>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</si>
  <si>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</si>
  <si>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</si>
  <si>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</si>
  <si>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</si>
  <si>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</si>
  <si>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</si>
  <si>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</si>
  <si>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</si>
  <si>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</si>
  <si>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</si>
  <si>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</si>
  <si>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</si>
  <si>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</si>
  <si>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</si>
  <si>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</si>
  <si>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</si>
  <si>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</si>
  <si>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</si>
  <si>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</si>
  <si>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</si>
  <si>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</si>
  <si>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</si>
  <si>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</si>
  <si>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</si>
  <si>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</si>
  <si>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</si>
  <si>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</si>
  <si>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</si>
  <si>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</si>
  <si>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</si>
  <si>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</si>
  <si>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</si>
  <si>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</si>
  <si>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</si>
  <si>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</si>
  <si>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</si>
  <si>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</si>
  <si>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</si>
  <si>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</si>
  <si>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</si>
  <si>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</si>
  <si>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</si>
  <si>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</si>
  <si>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</si>
  <si>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</si>
  <si>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</si>
  <si>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</si>
  <si>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</si>
  <si>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</si>
  <si>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</si>
  <si>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</si>
  <si>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</si>
  <si>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</si>
  <si>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</si>
  <si>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</si>
  <si>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</si>
  <si>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</si>
  <si>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</si>
  <si>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</si>
  <si>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</si>
  <si>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</si>
  <si>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</si>
  <si>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</si>
  <si>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</si>
  <si>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</si>
  <si>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</si>
  <si>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</si>
  <si>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</si>
  <si>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</si>
  <si>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</si>
  <si>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</si>
  <si>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</si>
  <si>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</si>
  <si>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</si>
  <si>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</si>
  <si>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</si>
  <si>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</si>
  <si>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</si>
  <si>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</si>
  <si>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</si>
  <si>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</si>
  <si>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</si>
  <si>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</si>
  <si>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</si>
  <si>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</si>
  <si>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</si>
  <si>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</si>
  <si>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</si>
  <si>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</si>
  <si>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</si>
  <si>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</si>
  <si>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</si>
  <si>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</si>
  <si>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</si>
  <si>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</si>
  <si>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</si>
  <si>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</si>
  <si>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</si>
  <si>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</si>
  <si>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</si>
  <si>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</si>
  <si>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</si>
  <si>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</si>
  <si>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</si>
  <si>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</si>
  <si>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</si>
  <si>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</si>
  <si>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</si>
  <si>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</si>
  <si>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</si>
  <si>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</si>
  <si>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</si>
  <si>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</si>
  <si>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</si>
  <si>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</si>
  <si>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</si>
  <si>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</si>
  <si>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</si>
  <si>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</si>
  <si>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</si>
  <si>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</si>
  <si>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</si>
  <si>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</si>
  <si>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</si>
  <si>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</si>
  <si>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</si>
  <si>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</si>
  <si>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</si>
  <si>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</si>
  <si>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</si>
  <si>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</si>
  <si>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</si>
  <si>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</si>
  <si>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</si>
  <si>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</si>
  <si>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</si>
  <si>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</si>
  <si>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</si>
  <si>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</si>
  <si>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</si>
  <si>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</si>
  <si>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</si>
  <si>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</si>
  <si>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</si>
  <si>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</si>
  <si>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</si>
  <si>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</si>
  <si>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</si>
  <si>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</si>
  <si>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</si>
  <si>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</si>
  <si>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</si>
  <si>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</si>
  <si>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</si>
  <si>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</si>
  <si>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</si>
  <si>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</si>
  <si>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</si>
  <si>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</si>
  <si>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</si>
  <si>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</si>
  <si>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</si>
  <si>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</si>
  <si>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</si>
  <si>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</si>
  <si>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</si>
  <si>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</si>
  <si>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</si>
  <si>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</si>
  <si>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</si>
  <si>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</si>
  <si>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</si>
  <si>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</si>
  <si>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</si>
  <si>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</si>
  <si>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</si>
  <si>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</si>
  <si>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</si>
  <si>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</si>
  <si>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</si>
  <si>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</si>
  <si>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</si>
  <si>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</si>
  <si>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</si>
  <si>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</si>
  <si>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</si>
  <si>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</si>
  <si>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</si>
  <si>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</si>
  <si>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</si>
  <si>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</si>
  <si>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</si>
  <si>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</si>
  <si>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</si>
  <si>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</si>
  <si>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</si>
  <si>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</si>
  <si>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</si>
  <si>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</si>
  <si>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</si>
  <si>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</si>
  <si>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</si>
  <si>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</si>
  <si>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</si>
  <si>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</si>
  <si>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</si>
  <si>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</si>
  <si>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</si>
  <si>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</si>
  <si>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</si>
  <si>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</si>
  <si>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</si>
  <si>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</si>
  <si>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</si>
  <si>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</si>
  <si>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</si>
  <si>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</si>
  <si>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</si>
  <si>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</si>
  <si>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</si>
  <si>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</si>
  <si>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</si>
  <si>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</si>
  <si>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</si>
  <si>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</si>
  <si>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</si>
  <si>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</si>
  <si>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</si>
  <si>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</si>
  <si>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</si>
  <si>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</si>
  <si>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</si>
  <si>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</si>
  <si>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</si>
  <si>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</si>
  <si>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</si>
  <si>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</si>
  <si>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</si>
  <si>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</si>
  <si>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</si>
  <si>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</si>
  <si>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</si>
  <si>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</si>
  <si>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</si>
  <si>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</si>
  <si>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</si>
  <si>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</si>
  <si>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</si>
  <si>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</si>
  <si>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</si>
  <si>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</si>
  <si>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</si>
  <si>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</si>
  <si>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</si>
  <si>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</si>
  <si>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</si>
  <si>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</si>
  <si>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</si>
  <si>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</si>
  <si>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</si>
  <si>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</si>
  <si>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</si>
  <si>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</si>
  <si>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</si>
  <si>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</si>
  <si>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</si>
  <si>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</si>
  <si>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</si>
  <si>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</si>
  <si>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</si>
  <si>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</si>
  <si>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</si>
  <si>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</si>
  <si>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</si>
  <si>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</si>
  <si>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</si>
  <si>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</si>
  <si>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</si>
  <si>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</si>
  <si>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</si>
  <si>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</si>
  <si>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</si>
  <si>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</si>
  <si>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</si>
  <si>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</si>
  <si>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</si>
  <si>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</si>
  <si>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</si>
  <si>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</si>
  <si>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</si>
  <si>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</si>
  <si>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</si>
  <si>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</si>
  <si>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</si>
  <si>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</si>
  <si>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</si>
  <si>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</si>
  <si>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</si>
  <si>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</si>
  <si>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</si>
  <si>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</si>
  <si>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</si>
  <si>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</si>
  <si>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</si>
  <si>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</si>
  <si>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</si>
  <si>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</si>
  <si>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</si>
  <si>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</si>
  <si>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</si>
  <si>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</si>
  <si>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</si>
  <si>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</si>
  <si>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</si>
  <si>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</si>
  <si>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</si>
  <si>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</si>
  <si>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</si>
  <si>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</si>
  <si>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</si>
  <si>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</si>
  <si>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</si>
  <si>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</si>
  <si>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</si>
  <si>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</si>
  <si>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</si>
  <si>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</si>
  <si>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</si>
  <si>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</si>
  <si>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</si>
  <si>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</si>
  <si>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</si>
  <si>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</si>
  <si>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</si>
  <si>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</si>
  <si>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</si>
  <si>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</si>
  <si>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</si>
  <si>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</si>
  <si>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</si>
  <si>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</si>
  <si>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</si>
  <si>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</si>
  <si>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</si>
  <si>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</si>
  <si>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</si>
  <si>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</si>
  <si>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</si>
  <si>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</si>
  <si>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</si>
  <si>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</si>
  <si>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</si>
  <si>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</si>
  <si>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</si>
  <si>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</si>
  <si>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</si>
  <si>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</si>
  <si>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</si>
  <si>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</si>
  <si>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</si>
  <si>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</si>
  <si>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</si>
  <si>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</si>
  <si>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</si>
  <si>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</si>
  <si>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</si>
  <si>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</si>
  <si>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</si>
  <si>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</si>
  <si>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</si>
  <si>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</si>
  <si>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</si>
  <si>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</si>
  <si>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</si>
  <si>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</si>
  <si>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</si>
  <si>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</si>
  <si>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</si>
  <si>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</si>
  <si>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</si>
  <si>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</si>
  <si>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</si>
  <si>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</si>
  <si>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</si>
  <si>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</si>
  <si>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</si>
  <si>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</si>
  <si>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</si>
  <si>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</si>
  <si>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</si>
  <si>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</si>
  <si>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</si>
  <si>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</si>
  <si>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</si>
  <si>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</si>
  <si>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</si>
  <si>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</si>
  <si>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</si>
  <si>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</si>
  <si>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</si>
  <si>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</si>
  <si>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</si>
  <si>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</si>
  <si>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</si>
  <si>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</si>
  <si>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</si>
  <si>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</si>
  <si>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</si>
  <si>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</si>
  <si>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</si>
  <si>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</si>
  <si>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</si>
  <si>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</si>
  <si>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</si>
  <si>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</si>
  <si>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</si>
  <si>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</si>
  <si>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</si>
  <si>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</si>
  <si>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</si>
  <si>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</si>
  <si>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</si>
  <si>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</si>
  <si>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</si>
  <si>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</si>
  <si>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</si>
  <si>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</si>
  <si>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</si>
  <si>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</si>
  <si>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</si>
  <si>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</si>
  <si>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</si>
  <si>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</si>
  <si>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</si>
  <si>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</si>
  <si>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</si>
  <si>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</si>
  <si>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</si>
  <si>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</si>
  <si>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</si>
  <si>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</si>
  <si>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</si>
  <si>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</si>
  <si>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</si>
  <si>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</si>
  <si>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</si>
  <si>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</si>
  <si>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</si>
  <si>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</si>
  <si>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</si>
  <si>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</si>
  <si>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</si>
  <si>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</si>
  <si>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</si>
  <si>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</si>
  <si>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</si>
  <si>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</si>
  <si>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</si>
  <si>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</si>
  <si>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</si>
  <si>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</si>
  <si>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</si>
  <si>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</si>
  <si>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</si>
  <si>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</si>
  <si>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</si>
  <si>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</si>
  <si>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</si>
  <si>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</si>
  <si>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</si>
  <si>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</si>
  <si>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</si>
  <si>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</si>
  <si>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</si>
  <si>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</si>
  <si>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</si>
  <si>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</si>
  <si>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</si>
  <si>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</si>
  <si>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</si>
  <si>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</si>
  <si>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</si>
  <si>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</si>
  <si>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</si>
  <si>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</si>
  <si>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</si>
  <si>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</si>
  <si>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</si>
  <si>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</si>
  <si>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</si>
  <si>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</si>
  <si>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</si>
  <si>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</si>
  <si>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</si>
  <si>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</si>
  <si>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</si>
  <si>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</si>
  <si>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</si>
  <si>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</si>
  <si>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</si>
  <si>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</si>
  <si>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</si>
  <si>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</si>
  <si>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</si>
  <si>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</si>
  <si>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</si>
  <si>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</si>
  <si>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</si>
  <si>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</si>
  <si>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</si>
  <si>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</si>
  <si>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</si>
  <si>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</si>
  <si>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</si>
  <si>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</si>
  <si>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</si>
  <si>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</si>
  <si>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</si>
  <si>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</si>
  <si>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</si>
  <si>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</si>
  <si>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</si>
  <si>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</si>
  <si>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</si>
  <si>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</si>
  <si>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</si>
  <si>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</si>
  <si>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</si>
  <si>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</si>
  <si>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</si>
  <si>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</si>
  <si>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</si>
  <si>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</si>
  <si>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</si>
  <si>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</si>
  <si>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</si>
  <si>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</si>
  <si>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</si>
  <si>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</si>
  <si>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</si>
  <si>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</si>
  <si>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</si>
  <si>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</si>
  <si>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</si>
  <si>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</si>
  <si>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</si>
  <si>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</si>
  <si>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</si>
  <si>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</si>
  <si>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</si>
  <si>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</si>
  <si>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</si>
  <si>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</si>
  <si>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</si>
  <si>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</si>
  <si>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</si>
  <si>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</si>
  <si>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</si>
  <si>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</si>
  <si>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</si>
  <si>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</si>
  <si>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</si>
  <si>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</si>
  <si>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</si>
  <si>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</si>
  <si>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</si>
  <si>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</si>
  <si>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</si>
  <si>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</si>
  <si>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</si>
  <si>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</si>
  <si>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</si>
  <si>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</si>
  <si>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</si>
  <si>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</si>
  <si>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</si>
  <si>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</si>
  <si>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</si>
  <si>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</si>
  <si>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</si>
  <si>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</si>
  <si>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</si>
  <si>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</si>
  <si>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</si>
  <si>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</si>
  <si>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</si>
  <si>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</si>
  <si>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</si>
  <si>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</si>
  <si>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</si>
  <si>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</si>
  <si>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</si>
  <si>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</si>
  <si>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</si>
  <si>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</si>
  <si>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</si>
  <si>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</si>
  <si>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</si>
  <si>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</si>
  <si>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</si>
  <si>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</si>
  <si>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</si>
  <si>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</si>
  <si>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</si>
  <si>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</si>
  <si>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</si>
  <si>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</si>
  <si>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</si>
  <si>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</si>
  <si>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</si>
  <si>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</si>
  <si>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</si>
  <si>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</si>
  <si>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</si>
  <si>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</si>
  <si>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</si>
  <si>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</si>
  <si>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</si>
  <si>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</si>
  <si>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</si>
  <si>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</si>
  <si>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</si>
  <si>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</si>
  <si>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</si>
  <si>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</si>
  <si>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</si>
  <si>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</si>
  <si>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</si>
  <si>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</si>
  <si>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</si>
  <si>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</si>
  <si>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</si>
  <si>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</si>
  <si>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</si>
  <si>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</si>
  <si>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</si>
  <si>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</si>
  <si>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</si>
  <si>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</si>
  <si>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</si>
  <si>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</si>
  <si>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</si>
  <si>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</si>
  <si>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</si>
  <si>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</si>
  <si>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</si>
  <si>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</si>
  <si>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</si>
  <si>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</si>
  <si>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</si>
  <si>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</si>
  <si>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</si>
  <si>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</si>
  <si>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</si>
  <si>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</si>
  <si>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</si>
  <si>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</si>
  <si>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</si>
  <si>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</si>
  <si>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</si>
  <si>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</si>
  <si>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</si>
  <si>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</si>
  <si>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</si>
  <si>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</si>
  <si>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</si>
  <si>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</si>
  <si>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</si>
  <si>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</si>
  <si>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</si>
  <si>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</si>
  <si>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</si>
  <si>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</si>
  <si>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</si>
  <si>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</si>
  <si>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</si>
  <si>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</si>
  <si>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</si>
  <si>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</si>
  <si>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</si>
  <si>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</si>
  <si>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</si>
  <si>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</si>
  <si>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</si>
  <si>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</si>
  <si>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</si>
  <si>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</si>
  <si>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</si>
  <si>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</si>
  <si>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</si>
  <si>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</si>
  <si>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</si>
  <si>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</si>
  <si>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</si>
  <si>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</si>
  <si>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</si>
  <si>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</si>
  <si>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</si>
  <si>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</si>
  <si>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</si>
  <si>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</si>
  <si>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</si>
  <si>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</si>
  <si>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</si>
  <si>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</si>
  <si>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</si>
  <si>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</si>
  <si>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</si>
  <si>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</si>
  <si>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</si>
  <si>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</si>
  <si>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</si>
  <si>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</si>
  <si>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</si>
  <si>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</si>
  <si>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</si>
  <si>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</si>
  <si>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</si>
  <si>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</si>
  <si>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</si>
  <si>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</si>
  <si>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</si>
  <si>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</si>
  <si>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</si>
  <si>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</si>
  <si>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</si>
  <si>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</si>
  <si>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</si>
  <si>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</si>
  <si>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</si>
  <si>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</si>
  <si>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</si>
  <si>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</si>
  <si>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</si>
  <si>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</si>
  <si>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</si>
  <si>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</si>
  <si>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</si>
  <si>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</si>
  <si>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</si>
  <si>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</si>
  <si>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</si>
  <si>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</si>
  <si>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</si>
  <si>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</si>
  <si>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</si>
  <si>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</si>
  <si>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</si>
  <si>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</si>
  <si>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</si>
  <si>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</si>
  <si>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</si>
  <si>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</si>
  <si>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</si>
  <si>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</si>
  <si>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</si>
  <si>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</si>
  <si>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</si>
  <si>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</si>
  <si>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</si>
  <si>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</si>
  <si>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</si>
  <si>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</si>
  <si>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</si>
  <si>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</si>
  <si>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</si>
  <si>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</si>
  <si>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</si>
  <si>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</si>
  <si>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</si>
  <si>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</si>
  <si>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</si>
  <si>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</si>
  <si>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</si>
  <si>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</si>
  <si>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</si>
  <si>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</si>
  <si>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</si>
  <si>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</si>
  <si>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</si>
  <si>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</si>
  <si>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</si>
  <si>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</si>
  <si>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</si>
  <si>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</si>
  <si>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</si>
  <si>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</si>
  <si>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</si>
  <si>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</si>
  <si>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</si>
  <si>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</si>
  <si>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</si>
  <si>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</si>
  <si>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</si>
  <si>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</si>
  <si>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</si>
  <si>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</si>
  <si>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</si>
  <si>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</si>
  <si>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</si>
  <si>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</si>
  <si>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</si>
  <si>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</si>
  <si>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</si>
  <si>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</si>
  <si>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</si>
  <si>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</si>
  <si>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</si>
  <si>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</si>
  <si>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</si>
  <si>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</si>
  <si>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</si>
  <si>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</si>
  <si>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</si>
  <si>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</si>
  <si>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</si>
  <si>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</si>
  <si>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</si>
  <si>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</si>
  <si>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</si>
  <si>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</si>
  <si>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</si>
  <si>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</si>
  <si>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</si>
  <si>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</si>
  <si>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</si>
  <si>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</si>
  <si>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</si>
  <si>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</si>
  <si>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</si>
  <si>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</si>
  <si>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</si>
  <si>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</si>
  <si>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</si>
  <si>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</si>
  <si>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</si>
  <si>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</si>
  <si>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</si>
  <si>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</si>
  <si>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</si>
  <si>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</si>
  <si>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</si>
  <si>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</si>
  <si>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</si>
  <si>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</si>
  <si>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</si>
  <si>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</si>
  <si>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</si>
  <si>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</si>
  <si>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</si>
  <si>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</si>
  <si>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</si>
  <si>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</si>
  <si>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</si>
  <si>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</si>
  <si>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</si>
  <si>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</si>
  <si>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</si>
  <si>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</si>
  <si>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</si>
  <si>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</si>
  <si>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</si>
  <si>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</si>
  <si>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</si>
  <si>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</si>
  <si>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</si>
  <si>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</si>
  <si>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</si>
  <si>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</si>
  <si>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</si>
  <si>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</si>
  <si>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</si>
  <si>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</si>
  <si>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</si>
  <si>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</si>
  <si>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</si>
  <si>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</si>
  <si>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</si>
  <si>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</si>
  <si>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</si>
  <si>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</si>
  <si>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</si>
  <si>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</si>
  <si>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</si>
  <si>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</si>
  <si>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</si>
  <si>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</si>
  <si>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</si>
  <si>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</si>
  <si>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</si>
  <si>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</si>
  <si>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</si>
  <si>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</si>
  <si>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</si>
  <si>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</si>
  <si>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</si>
  <si>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</si>
  <si>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</si>
  <si>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</si>
  <si>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</si>
  <si>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</si>
  <si>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</si>
  <si>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</si>
  <si>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</si>
  <si>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</si>
  <si>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</si>
  <si>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</si>
  <si>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</si>
  <si>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</si>
  <si>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</si>
  <si>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</si>
  <si>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</si>
  <si>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</si>
  <si>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</si>
  <si>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</si>
  <si>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</si>
  <si>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</si>
  <si>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</si>
  <si>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</si>
  <si>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</si>
  <si>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</si>
  <si>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</si>
  <si>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</si>
  <si>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</si>
  <si>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</si>
  <si>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</si>
  <si>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</si>
  <si>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</si>
  <si>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</si>
  <si>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</si>
  <si>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</si>
  <si>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</si>
  <si>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</si>
  <si>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</si>
  <si>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</si>
  <si>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</si>
  <si>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</si>
  <si>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</si>
  <si>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</si>
  <si>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</si>
  <si>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</si>
  <si>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</si>
  <si>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</si>
  <si>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</si>
  <si>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</si>
  <si>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</si>
  <si>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</si>
  <si>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</si>
  <si>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</si>
  <si>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</si>
  <si>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</si>
  <si>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</si>
  <si>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</si>
  <si>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</si>
  <si>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</si>
  <si>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</si>
  <si>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</si>
  <si>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</si>
  <si>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</si>
  <si>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</si>
  <si>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</si>
  <si>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</si>
  <si>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</si>
  <si>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</si>
  <si>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</si>
  <si>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</si>
  <si>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</si>
  <si>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</si>
  <si>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</si>
  <si>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</si>
  <si>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</si>
  <si>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</si>
  <si>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</si>
  <si>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</si>
  <si>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</si>
  <si>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</si>
  <si>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</si>
  <si>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</si>
  <si>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</si>
  <si>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</si>
  <si>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</si>
  <si>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</si>
  <si>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</si>
  <si>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</si>
  <si>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</si>
  <si>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</si>
  <si>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</si>
  <si>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</si>
  <si>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</si>
  <si>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</si>
  <si>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</si>
  <si>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</si>
  <si>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</si>
  <si>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</si>
  <si>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</si>
  <si>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</si>
  <si>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</si>
  <si>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</si>
  <si>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</si>
  <si>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</si>
  <si>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</si>
  <si>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</si>
  <si>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</si>
  <si>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</si>
  <si>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</si>
  <si>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</si>
  <si>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</si>
  <si>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</si>
  <si>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</si>
  <si>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</si>
  <si>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</si>
  <si>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</si>
  <si>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</si>
  <si>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</si>
  <si>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</si>
  <si>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</si>
  <si>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</si>
  <si>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</si>
  <si>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</si>
  <si>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</si>
  <si>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</si>
  <si>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</si>
  <si>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</si>
  <si>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</si>
  <si>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</si>
  <si>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</si>
  <si>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</si>
  <si>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</si>
  <si>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</si>
  <si>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</si>
  <si>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</si>
  <si>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</si>
  <si>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</si>
  <si>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</si>
  <si>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</si>
  <si>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</si>
  <si>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</si>
  <si>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</si>
  <si>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</si>
  <si>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</si>
  <si>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</si>
  <si>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</si>
  <si>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</si>
  <si>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</si>
  <si>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</si>
  <si>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</si>
  <si>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</si>
  <si>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</si>
  <si>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</si>
  <si>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</si>
  <si>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</si>
  <si>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</si>
  <si>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</si>
  <si>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</si>
  <si>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</si>
  <si>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</si>
  <si>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</si>
  <si>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</si>
  <si>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</si>
  <si>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</si>
  <si>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</si>
  <si>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</si>
  <si>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</si>
  <si>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</si>
  <si>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</si>
  <si>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</si>
  <si>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</si>
  <si>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</si>
  <si>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</si>
  <si>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</si>
  <si>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</si>
  <si>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</si>
  <si>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</si>
  <si>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</si>
  <si>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</si>
  <si>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</si>
  <si>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</si>
  <si>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</si>
  <si>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</si>
  <si>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</si>
  <si>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</si>
  <si>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</si>
  <si>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</si>
  <si>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</si>
  <si>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</si>
  <si>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</si>
  <si>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</si>
  <si>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</si>
  <si>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</si>
  <si>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</si>
  <si>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</si>
  <si>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</si>
  <si>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</si>
  <si>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</si>
  <si>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</si>
  <si>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</si>
  <si>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</si>
  <si>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</si>
  <si>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</si>
  <si>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</si>
  <si>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</si>
  <si>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</si>
  <si>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</si>
  <si>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</si>
  <si>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</si>
  <si>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</si>
  <si>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</si>
  <si>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</si>
  <si>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</si>
  <si>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</si>
  <si>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</si>
  <si>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</si>
  <si>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</si>
  <si>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</si>
  <si>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</si>
  <si>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</si>
  <si>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</si>
  <si>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</si>
  <si>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</si>
  <si>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</si>
  <si>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</si>
  <si>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</si>
  <si>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</si>
  <si>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</si>
  <si>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</si>
  <si>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</si>
  <si>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</si>
  <si>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</si>
  <si>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</si>
  <si>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</si>
  <si>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</si>
  <si>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</si>
  <si>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</si>
  <si>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</si>
  <si>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</si>
  <si>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</si>
  <si>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</si>
  <si>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</si>
  <si>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</si>
  <si>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</si>
  <si>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</si>
  <si>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</si>
  <si>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</si>
  <si>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</si>
  <si>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</si>
  <si>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</si>
  <si>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</si>
  <si>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</si>
  <si>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</si>
  <si>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</si>
  <si>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</si>
  <si>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</si>
  <si>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</si>
  <si>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</si>
  <si>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</si>
  <si>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</si>
  <si>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</si>
  <si>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</si>
  <si>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</si>
  <si>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</si>
  <si>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</si>
  <si>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</si>
  <si>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</si>
  <si>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</si>
  <si>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</si>
  <si>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</si>
  <si>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</si>
  <si>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</si>
  <si>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</si>
  <si>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</si>
  <si>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</si>
  <si>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</si>
  <si>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</si>
  <si>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</si>
  <si>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</si>
  <si>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</si>
  <si>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</si>
  <si>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</si>
  <si>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</si>
  <si>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</si>
  <si>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</si>
  <si>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</si>
  <si>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</si>
  <si>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</si>
  <si>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</si>
  <si>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</si>
  <si>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</si>
  <si>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</si>
  <si>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</si>
  <si>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</si>
  <si>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</si>
  <si>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</si>
  <si>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</si>
  <si>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</si>
  <si>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</si>
  <si>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</si>
  <si>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</si>
  <si>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</si>
  <si>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</si>
  <si>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</si>
  <si>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</si>
  <si>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</si>
  <si>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</si>
  <si>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</si>
  <si>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</si>
  <si>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</si>
  <si>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</si>
  <si>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</si>
  <si>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</si>
  <si>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</si>
  <si>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</si>
  <si>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</si>
  <si>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</si>
  <si>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</si>
  <si>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</si>
  <si>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</si>
  <si>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</si>
  <si>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</si>
  <si>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</si>
  <si>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</si>
  <si>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</si>
  <si>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</si>
  <si>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</si>
  <si>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</si>
  <si>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</si>
  <si>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</si>
  <si>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</si>
  <si>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</si>
  <si>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</si>
  <si>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</si>
  <si>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</si>
  <si>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</si>
  <si>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</si>
  <si>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</si>
  <si>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</si>
  <si>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</si>
  <si>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</si>
  <si>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</si>
  <si>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</si>
  <si>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</si>
  <si>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</si>
  <si>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</si>
  <si>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</si>
  <si>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</si>
  <si>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</si>
  <si>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</si>
  <si>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</si>
  <si>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</si>
  <si>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</si>
  <si>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</si>
  <si>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</si>
  <si>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</si>
  <si>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</si>
  <si>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</si>
  <si>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</si>
  <si>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</si>
  <si>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</si>
  <si>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</si>
  <si>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</si>
  <si>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</si>
  <si>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</si>
  <si>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</si>
  <si>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</si>
  <si>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</si>
  <si>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</si>
  <si>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</si>
  <si>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</si>
  <si>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</si>
  <si>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</si>
  <si>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</si>
  <si>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</si>
  <si>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</si>
  <si>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</si>
  <si>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</si>
  <si>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</si>
  <si>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</si>
  <si>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</si>
  <si>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</si>
  <si>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</si>
  <si>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</si>
  <si>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</si>
  <si>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</si>
  <si>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</si>
  <si>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</si>
  <si>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</si>
  <si>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</si>
  <si>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</si>
  <si>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</si>
  <si>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</si>
  <si>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</si>
  <si>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</si>
  <si>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</si>
  <si>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</si>
  <si>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</si>
  <si>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</si>
  <si>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</si>
  <si>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</si>
  <si>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</si>
  <si>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</si>
  <si>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</si>
  <si>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</si>
  <si>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</si>
  <si>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</si>
  <si>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</si>
  <si>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</si>
  <si>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</si>
  <si>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</si>
  <si>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</si>
  <si>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</si>
  <si>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</si>
  <si>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</si>
  <si>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</si>
  <si>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</si>
  <si>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</si>
  <si>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</si>
  <si>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</si>
  <si>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</si>
  <si>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</si>
  <si>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</si>
  <si>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</si>
  <si>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</si>
  <si>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</si>
  <si>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</si>
  <si>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</si>
  <si>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</si>
  <si>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</si>
  <si>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</si>
  <si>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</si>
  <si>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</si>
  <si>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</si>
  <si>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</si>
  <si>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</si>
  <si>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</si>
  <si>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</si>
  <si>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</si>
  <si>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</si>
  <si>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</si>
  <si>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</si>
  <si>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</si>
  <si>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</si>
  <si>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</si>
  <si>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</si>
  <si>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</si>
  <si>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</si>
  <si>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</si>
  <si>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</si>
  <si>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</si>
  <si>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</si>
  <si>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</si>
  <si>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</si>
  <si>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</si>
  <si>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</si>
  <si>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</si>
  <si>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</si>
  <si>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</si>
  <si>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</si>
  <si>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</si>
  <si>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</si>
  <si>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</si>
  <si>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</si>
  <si>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</si>
  <si>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</si>
  <si>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</si>
  <si>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</si>
  <si>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</si>
  <si>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</si>
  <si>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</si>
  <si>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</si>
  <si>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</si>
  <si>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</si>
  <si>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</si>
  <si>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</si>
  <si>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</si>
  <si>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</si>
  <si>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</si>
  <si>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</si>
  <si>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</si>
  <si>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</si>
  <si>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</si>
  <si>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</si>
  <si>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</si>
  <si>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</si>
  <si>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</si>
  <si>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</si>
  <si>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</si>
  <si>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</si>
  <si>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</si>
  <si>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</si>
  <si>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</si>
  <si>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</si>
  <si>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</si>
  <si>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</si>
  <si>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</si>
  <si>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</si>
  <si>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</si>
  <si>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</si>
  <si>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</si>
  <si>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</si>
  <si>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</si>
  <si>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</si>
  <si>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</si>
  <si>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</si>
  <si>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</si>
  <si>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</si>
  <si>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</si>
  <si>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</si>
  <si>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</si>
  <si>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</si>
  <si>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</si>
  <si>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</si>
  <si>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</si>
  <si>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</si>
  <si>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</si>
  <si>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</si>
  <si>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</si>
  <si>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</si>
  <si>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</si>
  <si>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</si>
  <si>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</si>
  <si>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</si>
  <si>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</si>
  <si>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</si>
  <si>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</si>
  <si>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</si>
  <si>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</si>
  <si>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</si>
  <si>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</si>
  <si>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</si>
  <si>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</si>
  <si>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</si>
  <si>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</si>
  <si>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</si>
  <si>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</si>
  <si>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</si>
  <si>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</si>
  <si>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</si>
  <si>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</si>
  <si>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</si>
  <si>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</si>
  <si>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</si>
  <si>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</si>
  <si>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</si>
  <si>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</si>
  <si>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</si>
  <si>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</si>
  <si>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</si>
  <si>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</si>
  <si>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</si>
  <si>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</si>
  <si>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</si>
  <si>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</si>
  <si>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</si>
  <si>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</si>
  <si>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</si>
  <si>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</si>
  <si>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</si>
  <si>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</si>
  <si>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</si>
  <si>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</si>
  <si>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</si>
  <si>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</si>
  <si>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</si>
  <si>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</si>
  <si>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</si>
  <si>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</si>
  <si>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</si>
  <si>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</si>
  <si>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</si>
  <si>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</si>
  <si>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</si>
  <si>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</si>
  <si>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</si>
  <si>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</si>
  <si>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</si>
  <si>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</si>
  <si>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</si>
  <si>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</si>
  <si>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</si>
  <si>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</si>
  <si>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</si>
  <si>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</si>
  <si>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</si>
  <si>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</si>
  <si>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</si>
  <si>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</si>
  <si>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</si>
  <si>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</si>
  <si>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</si>
  <si>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</si>
  <si>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</si>
  <si>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</si>
  <si>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</si>
  <si>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</si>
  <si>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</si>
  <si>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</si>
  <si>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</si>
  <si>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</si>
  <si>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</si>
  <si>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</si>
  <si>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</si>
  <si>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</si>
  <si>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</si>
  <si>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</si>
  <si>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</si>
  <si>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</si>
  <si>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</si>
  <si>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</si>
  <si>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</si>
  <si>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</si>
  <si>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</si>
  <si>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</si>
  <si>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</si>
  <si>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</si>
  <si>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</si>
  <si>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</si>
  <si>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</si>
  <si>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</si>
  <si>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</si>
  <si>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</si>
  <si>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</si>
  <si>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</si>
  <si>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</si>
  <si>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</si>
  <si>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</si>
  <si>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</si>
  <si>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</si>
  <si>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</si>
  <si>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</si>
  <si>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</si>
  <si>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</si>
  <si>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</si>
  <si>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</si>
  <si>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</si>
  <si>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</si>
  <si>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</si>
  <si>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</si>
  <si>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</si>
  <si>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</si>
  <si>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</si>
  <si>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</si>
  <si>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</si>
  <si>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</si>
  <si>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</si>
  <si>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</si>
  <si>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</si>
  <si>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</si>
  <si>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</si>
  <si>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</si>
  <si>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</si>
  <si>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</si>
  <si>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</si>
  <si>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</si>
  <si>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</si>
  <si>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</si>
  <si>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</si>
  <si>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</si>
  <si>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</si>
  <si>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</si>
  <si>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</si>
  <si>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</si>
  <si>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</si>
  <si>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</si>
  <si>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</si>
  <si>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</si>
  <si>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</si>
  <si>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</si>
  <si>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</si>
  <si>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</si>
  <si>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</si>
  <si>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</si>
  <si>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</si>
  <si>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</si>
  <si>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</si>
  <si>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</si>
  <si>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</si>
  <si>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</si>
  <si>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</si>
  <si>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</si>
  <si>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</si>
  <si>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</si>
  <si>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</si>
  <si>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</si>
  <si>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</si>
  <si>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</si>
  <si>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</si>
  <si>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</si>
  <si>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</si>
  <si>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</si>
  <si>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</si>
  <si>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</si>
  <si>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</si>
  <si>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</si>
  <si>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</si>
  <si>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</si>
  <si>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</si>
  <si>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</si>
  <si>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</si>
  <si>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</si>
  <si>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</si>
  <si>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</si>
  <si>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</si>
  <si>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</si>
  <si>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</si>
  <si>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</si>
  <si>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</si>
  <si>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</si>
  <si>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</si>
  <si>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</si>
  <si>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</si>
  <si>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</si>
  <si>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</si>
  <si>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</si>
  <si>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</si>
  <si>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</si>
  <si>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</si>
  <si>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</si>
  <si>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</si>
  <si>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</si>
  <si>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</si>
  <si>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</si>
  <si>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</si>
  <si>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</si>
  <si>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</si>
  <si>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</si>
  <si>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</si>
  <si>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</si>
  <si>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</si>
  <si>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</si>
  <si>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</si>
  <si>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</si>
  <si>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</si>
  <si>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</si>
  <si>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</si>
  <si>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</si>
  <si>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</si>
  <si>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</si>
  <si>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</si>
  <si>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</si>
  <si>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</si>
  <si>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</si>
  <si>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</si>
  <si>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</si>
  <si>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</si>
  <si>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</si>
  <si>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</si>
  <si>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</si>
  <si>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</si>
  <si>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</si>
  <si>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</si>
  <si>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</si>
  <si>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</si>
  <si>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</si>
  <si>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</si>
  <si>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</si>
  <si>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</si>
  <si>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</si>
  <si>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</si>
  <si>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</si>
  <si>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</si>
  <si>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</si>
  <si>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</si>
  <si>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</si>
  <si>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</si>
  <si>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</si>
  <si>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</si>
  <si>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</si>
  <si>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</si>
  <si>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</si>
  <si>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</si>
  <si>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</si>
  <si>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</si>
  <si>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</si>
  <si>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</si>
  <si>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</si>
  <si>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</si>
  <si>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</si>
  <si>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</si>
  <si>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</si>
  <si>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</si>
  <si>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</si>
  <si>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</si>
  <si>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</si>
  <si>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</si>
  <si>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</si>
  <si>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</si>
  <si>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</si>
  <si>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</si>
  <si>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</si>
  <si>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</si>
  <si>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</si>
  <si>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</si>
  <si>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</si>
  <si>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</si>
  <si>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</si>
  <si>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</si>
  <si>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</si>
  <si>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</si>
  <si>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</si>
  <si>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</si>
  <si>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</si>
  <si>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</si>
  <si>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</si>
  <si>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</si>
  <si>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</si>
  <si>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</si>
  <si>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</si>
  <si>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</si>
  <si>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</si>
  <si>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</si>
  <si>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</si>
  <si>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</si>
  <si>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</si>
  <si>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</si>
  <si>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</si>
  <si>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</si>
  <si>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</si>
  <si>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</si>
  <si>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</si>
  <si>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</si>
  <si>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</si>
  <si>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</si>
  <si>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</si>
  <si>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</si>
  <si>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</si>
  <si>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</si>
  <si>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</si>
  <si>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</si>
  <si>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</si>
  <si>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</si>
  <si>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</si>
  <si>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</si>
  <si>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</si>
  <si>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</si>
  <si>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</si>
  <si>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</si>
  <si>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</si>
  <si>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</si>
  <si>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</si>
  <si>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</si>
  <si>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</si>
  <si>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</si>
  <si>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</si>
  <si>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</si>
  <si>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</si>
  <si>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</si>
  <si>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</si>
  <si>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</si>
  <si>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</si>
  <si>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</si>
  <si>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</si>
  <si>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</si>
  <si>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</si>
  <si>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</si>
  <si>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</si>
  <si>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</si>
  <si>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</si>
  <si>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</si>
  <si>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</si>
  <si>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</si>
  <si>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</si>
  <si>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</si>
  <si>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</si>
  <si>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</si>
  <si>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</si>
  <si>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</si>
  <si>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</si>
  <si>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</si>
  <si>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</si>
  <si>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</si>
  <si>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</si>
  <si>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</si>
  <si>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</si>
  <si>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</si>
  <si>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</si>
  <si>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</si>
  <si>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</si>
  <si>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</si>
  <si>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</si>
  <si>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</si>
  <si>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</si>
  <si>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</si>
  <si>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</si>
  <si>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</si>
  <si>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</si>
  <si>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</si>
  <si>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</si>
  <si>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</si>
  <si>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</si>
  <si>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</si>
  <si>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</si>
  <si>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</si>
  <si>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</si>
  <si>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</si>
  <si>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</si>
  <si>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</si>
  <si>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</si>
  <si>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</si>
  <si>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</si>
  <si>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</si>
  <si>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</si>
  <si>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</si>
  <si>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</si>
  <si>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</si>
  <si>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</si>
  <si>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</si>
  <si>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</si>
  <si>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</si>
  <si>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</si>
  <si>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</si>
  <si>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</si>
  <si>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</si>
  <si>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</si>
  <si>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</si>
  <si>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</si>
  <si>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</si>
  <si>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</si>
  <si>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</si>
  <si>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</si>
  <si>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</si>
  <si>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</si>
  <si>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</si>
  <si>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</si>
  <si>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</si>
  <si>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</si>
  <si>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</si>
  <si>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</si>
  <si>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</si>
  <si>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</si>
  <si>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</si>
  <si>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</si>
  <si>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</si>
  <si>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</si>
  <si>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</si>
  <si>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</si>
  <si>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</si>
  <si>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</si>
  <si>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</si>
  <si>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</si>
  <si>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</si>
  <si>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</si>
  <si>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</si>
  <si>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</si>
  <si>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</si>
  <si>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</si>
  <si>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</si>
  <si>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</si>
  <si>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</si>
  <si>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</si>
  <si>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</si>
  <si>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</si>
  <si>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</si>
  <si>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</si>
  <si>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</si>
  <si>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</si>
  <si>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</si>
  <si>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</si>
  <si>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</si>
  <si>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</si>
  <si>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</si>
  <si>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</si>
  <si>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</si>
  <si>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</si>
  <si>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</si>
  <si>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</si>
  <si>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</si>
  <si>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</si>
  <si>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</si>
  <si>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</si>
  <si>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</si>
  <si>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</si>
  <si>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</si>
  <si>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</si>
  <si>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</si>
  <si>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</si>
  <si>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</si>
  <si>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</si>
  <si>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</si>
  <si>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</si>
  <si>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</si>
  <si>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</si>
  <si>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</si>
  <si>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</si>
  <si>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</si>
  <si>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</si>
  <si>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</si>
  <si>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</si>
  <si>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</si>
  <si>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</si>
  <si>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</si>
  <si>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</si>
  <si>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</si>
  <si>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</si>
  <si>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</si>
  <si>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</si>
  <si>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</si>
  <si>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</si>
  <si>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</si>
  <si>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</si>
  <si>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</si>
  <si>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</si>
  <si>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</si>
  <si>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</si>
  <si>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</si>
  <si>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</si>
  <si>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</si>
  <si>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</si>
  <si>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</si>
  <si>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</si>
  <si>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</si>
  <si>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</si>
  <si>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</si>
  <si>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</si>
  <si>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</si>
  <si>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</si>
  <si>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</si>
  <si>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</si>
  <si>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</si>
  <si>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</si>
  <si>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</si>
  <si>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</si>
  <si>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</si>
  <si>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</si>
  <si>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</si>
  <si>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</si>
  <si>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</si>
  <si>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</si>
  <si>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</si>
  <si>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</si>
  <si>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</si>
  <si>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</si>
  <si>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</si>
  <si>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</si>
  <si>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</si>
  <si>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</si>
  <si>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</si>
  <si>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</si>
  <si>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</si>
  <si>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</si>
  <si>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</si>
  <si>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</si>
  <si>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</si>
  <si>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</si>
  <si>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</si>
  <si>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</si>
  <si>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</si>
  <si>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</si>
  <si>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</si>
  <si>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</si>
  <si>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</si>
  <si>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</si>
  <si>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</si>
  <si>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</si>
  <si>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</si>
  <si>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</si>
  <si>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</si>
  <si>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</si>
  <si>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</si>
  <si>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</si>
  <si>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</si>
  <si>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</si>
  <si>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</si>
  <si>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</si>
  <si>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</si>
  <si>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</si>
  <si>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</si>
  <si>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</si>
  <si>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</si>
  <si>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</si>
  <si>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</si>
  <si>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</si>
  <si>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</si>
  <si>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</si>
  <si>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</si>
  <si>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</si>
  <si>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</si>
  <si>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</si>
  <si>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</si>
  <si>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</si>
  <si>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</si>
  <si>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</si>
  <si>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</si>
  <si>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</si>
  <si>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</si>
  <si>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</si>
  <si>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</si>
  <si>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</si>
  <si>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</si>
  <si>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</si>
  <si>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</si>
  <si>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</si>
  <si>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</si>
  <si>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</si>
  <si>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</si>
  <si>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</si>
  <si>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</si>
  <si>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</si>
  <si>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</si>
  <si>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</si>
  <si>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</si>
  <si>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</si>
  <si>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</si>
  <si>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</si>
  <si>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</si>
  <si>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</si>
  <si>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</si>
  <si>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</si>
  <si>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</si>
  <si>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</si>
  <si>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</si>
  <si>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</si>
  <si>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</si>
  <si>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</si>
  <si>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</si>
  <si>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</si>
  <si>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</si>
  <si>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</si>
  <si>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</si>
  <si>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</si>
  <si>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</si>
  <si>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</si>
  <si>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</si>
  <si>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</si>
  <si>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</si>
  <si>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</si>
  <si>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</si>
  <si>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</si>
  <si>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</si>
  <si>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</si>
  <si>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</si>
  <si>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</si>
  <si>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</si>
  <si>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</si>
  <si>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</si>
  <si>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</si>
  <si>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</si>
  <si>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</si>
  <si>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</si>
  <si>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</si>
  <si>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</si>
  <si>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</si>
  <si>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</si>
  <si>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</si>
  <si>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</si>
  <si>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</si>
  <si>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</si>
  <si>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</si>
  <si>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</si>
  <si>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</si>
  <si>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</si>
  <si>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</si>
  <si>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</si>
  <si>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</si>
  <si>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</si>
  <si>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</si>
  <si>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</si>
  <si>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</si>
  <si>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</si>
  <si>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</si>
  <si>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</si>
  <si>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</si>
  <si>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</si>
  <si>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</si>
  <si>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</si>
  <si>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</si>
  <si>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</si>
  <si>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</si>
  <si>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</si>
  <si>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</si>
  <si>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</si>
  <si>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</si>
  <si>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</si>
  <si>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</si>
  <si>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</si>
  <si>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</si>
  <si>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</si>
  <si>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</si>
  <si>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</si>
  <si>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</si>
  <si>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</si>
  <si>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</si>
  <si>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</si>
  <si>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</si>
  <si>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</si>
  <si>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</si>
  <si>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</si>
  <si>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</si>
  <si>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</si>
  <si>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</si>
  <si>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</si>
  <si>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</si>
  <si>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</si>
  <si>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</si>
  <si>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</si>
  <si>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</si>
  <si>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</si>
  <si>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</si>
  <si>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</si>
  <si>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</si>
  <si>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</si>
  <si>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</si>
  <si>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</si>
  <si>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</si>
  <si>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</si>
  <si>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</si>
  <si>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</si>
  <si>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</si>
  <si>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</si>
  <si>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</si>
  <si>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</si>
  <si>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</si>
  <si>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</si>
  <si>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</si>
  <si>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</si>
  <si>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</si>
  <si>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</si>
  <si>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</si>
  <si>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</si>
  <si>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</si>
  <si>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</si>
  <si>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</si>
  <si>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</si>
  <si>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</si>
  <si>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</si>
  <si>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</si>
  <si>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</si>
  <si>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</si>
  <si>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</si>
  <si>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</si>
  <si>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</si>
  <si>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</si>
  <si>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</si>
  <si>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</si>
  <si>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</si>
  <si>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</si>
  <si>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</si>
  <si>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</si>
  <si>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</si>
  <si>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</si>
  <si>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</si>
  <si>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</si>
  <si>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</si>
  <si>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</si>
  <si>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</si>
  <si>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</si>
  <si>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</si>
  <si>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</si>
  <si>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</si>
  <si>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</si>
  <si>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</si>
  <si>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</si>
  <si>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</si>
  <si>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</si>
  <si>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</si>
  <si>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</si>
  <si>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</si>
  <si>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</si>
  <si>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</si>
  <si>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</si>
  <si>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</si>
  <si>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</si>
  <si>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</si>
  <si>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</si>
  <si>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</si>
  <si>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</si>
  <si>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</si>
  <si>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</si>
  <si>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</si>
  <si>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</si>
  <si>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</si>
  <si>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</si>
  <si>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</si>
  <si>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</si>
  <si>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</si>
  <si>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</si>
  <si>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</si>
  <si>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</si>
  <si>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</si>
  <si>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</si>
  <si>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</si>
  <si>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</si>
  <si>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</si>
  <si>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</si>
  <si>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</si>
  <si>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</si>
  <si>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</si>
  <si>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</si>
  <si>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</si>
  <si>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</si>
  <si>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</si>
  <si>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</si>
  <si>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</si>
  <si>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</si>
  <si>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</si>
  <si>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</si>
  <si>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</si>
  <si>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</si>
  <si>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</si>
  <si>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</si>
  <si>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</si>
  <si>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</si>
  <si>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</si>
  <si>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</si>
  <si>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</si>
  <si>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</si>
  <si>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</si>
  <si>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</si>
  <si>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</si>
  <si>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</si>
  <si>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</si>
  <si>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</si>
  <si>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</si>
  <si>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</si>
  <si>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</si>
  <si>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</si>
  <si>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</si>
  <si>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</si>
  <si>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</si>
  <si>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</si>
  <si>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</si>
  <si>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</si>
  <si>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</si>
  <si>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</si>
  <si>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</si>
  <si>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</si>
  <si>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</si>
  <si>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</si>
  <si>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</si>
  <si>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</si>
  <si>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</si>
  <si>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</si>
  <si>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</si>
  <si>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</si>
  <si>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</si>
  <si>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</si>
  <si>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</si>
  <si>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</si>
  <si>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</si>
  <si>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</si>
  <si>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</si>
  <si>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</si>
  <si>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</si>
  <si>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</si>
  <si>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</si>
  <si>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</si>
  <si>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</si>
  <si>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</si>
  <si>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</si>
  <si>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</si>
  <si>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</si>
  <si>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</si>
  <si>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</si>
  <si>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</si>
  <si>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</si>
  <si>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</si>
  <si>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</si>
  <si>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</si>
  <si>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</si>
  <si>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</si>
  <si>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</si>
  <si>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</si>
  <si>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</si>
  <si>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</si>
  <si>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</si>
  <si>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</si>
  <si>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</si>
  <si>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</si>
  <si>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</si>
  <si>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</si>
  <si>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</si>
  <si>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</si>
  <si>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</si>
  <si>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</si>
  <si>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</si>
  <si>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</si>
  <si>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</si>
  <si>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</si>
  <si>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</si>
  <si>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</si>
  <si>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</si>
  <si>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</si>
  <si>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</si>
  <si>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</si>
  <si>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</si>
  <si>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</si>
  <si>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</si>
  <si>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</si>
  <si>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</si>
  <si>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</si>
  <si>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</si>
  <si>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</si>
  <si>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</si>
  <si>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</si>
  <si>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</si>
  <si>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</si>
  <si>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</si>
  <si>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</si>
  <si>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</si>
  <si>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</si>
  <si>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</si>
  <si>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</si>
  <si>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</si>
  <si>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</si>
  <si>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</si>
  <si>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</si>
  <si>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</si>
  <si>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</si>
  <si>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</si>
  <si>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</si>
  <si>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</si>
  <si>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</si>
  <si>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</si>
  <si>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</si>
  <si>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</si>
  <si>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</si>
  <si>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</si>
  <si>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</si>
  <si>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</si>
  <si>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</si>
  <si>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</si>
  <si>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</si>
  <si>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</si>
  <si>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</si>
  <si>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</si>
  <si>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</si>
  <si>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</si>
  <si>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</si>
  <si>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</si>
  <si>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</si>
  <si>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</si>
  <si>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</si>
  <si>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</si>
  <si>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</si>
  <si>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</si>
  <si>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</si>
  <si>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</si>
  <si>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</si>
  <si>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</si>
  <si>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</si>
  <si>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</si>
  <si>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</si>
  <si>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</si>
  <si>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</si>
  <si>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</si>
  <si>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</si>
  <si>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</si>
  <si>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</si>
  <si>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</si>
  <si>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</si>
  <si>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</si>
  <si>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</si>
  <si>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</si>
  <si>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</si>
  <si>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</si>
  <si>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</si>
  <si>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</si>
  <si>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</si>
  <si>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</si>
  <si>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</si>
  <si>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</si>
  <si>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</si>
  <si>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</si>
  <si>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</si>
  <si>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</si>
  <si>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</si>
  <si>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</si>
  <si>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</si>
  <si>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</si>
  <si>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</si>
  <si>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</si>
  <si>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</si>
  <si>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</si>
  <si>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</si>
  <si>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</si>
  <si>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</si>
  <si>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</si>
  <si>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</si>
  <si>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</si>
  <si>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</si>
  <si>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</si>
  <si>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</si>
  <si>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</si>
  <si>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</si>
  <si>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</si>
  <si>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</si>
  <si>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</si>
  <si>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</si>
  <si>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</si>
  <si>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</si>
  <si>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</si>
  <si>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</si>
  <si>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</si>
  <si>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</si>
  <si>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</si>
  <si>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</si>
  <si>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</si>
  <si>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</si>
  <si>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</si>
  <si>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</si>
  <si>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</si>
  <si>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</si>
  <si>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</si>
  <si>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</si>
  <si>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</si>
  <si>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</si>
  <si>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</si>
  <si>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</si>
  <si>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</si>
  <si>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</si>
  <si>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</si>
  <si>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</si>
  <si>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</si>
  <si>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</si>
  <si>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</si>
  <si>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</si>
  <si>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</si>
  <si>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</si>
  <si>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</si>
  <si>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</si>
  <si>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</si>
  <si>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</si>
  <si>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</si>
  <si>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</si>
  <si>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</si>
  <si>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</si>
  <si>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</si>
  <si>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</si>
  <si>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</si>
  <si>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</si>
  <si>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</si>
  <si>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</si>
  <si>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</si>
  <si>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</si>
  <si>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</si>
  <si>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</si>
  <si>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</si>
  <si>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</si>
  <si>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</si>
  <si>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</si>
  <si>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</si>
  <si>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</si>
  <si>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</si>
  <si>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</si>
  <si>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</si>
  <si>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</si>
  <si>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</si>
  <si>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</si>
  <si>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</si>
  <si>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</si>
  <si>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</si>
  <si>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</si>
  <si>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</si>
  <si>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</si>
  <si>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</si>
  <si>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</si>
  <si>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</si>
  <si>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</si>
  <si>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</si>
  <si>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</si>
  <si>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</si>
  <si>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</si>
  <si>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</si>
  <si>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</si>
  <si>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</si>
  <si>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</si>
  <si>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</si>
  <si>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</si>
  <si>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</si>
  <si>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</si>
  <si>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</si>
  <si>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</si>
  <si>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</si>
  <si>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</si>
  <si>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</si>
  <si>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</si>
  <si>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</si>
  <si>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</si>
  <si>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</si>
  <si>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</si>
  <si>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</si>
  <si>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</si>
  <si>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</si>
  <si>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</si>
  <si>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</si>
  <si>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</si>
  <si>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</si>
  <si>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</si>
  <si>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</si>
  <si>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</si>
  <si>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</si>
  <si>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</si>
  <si>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</si>
  <si>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</si>
  <si>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</si>
  <si>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</si>
  <si>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</si>
  <si>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</si>
  <si>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</si>
  <si>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</si>
  <si>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</si>
  <si>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</si>
  <si>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</si>
  <si>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</si>
  <si>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</si>
  <si>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</si>
  <si>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</si>
  <si>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</si>
  <si>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</si>
  <si>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</si>
  <si>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</si>
  <si>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</si>
  <si>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</si>
  <si>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</si>
  <si>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</si>
  <si>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</si>
  <si>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</si>
  <si>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</si>
  <si>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</si>
  <si>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</si>
  <si>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</si>
  <si>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</si>
  <si>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</si>
  <si>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</si>
  <si>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</si>
  <si>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</si>
  <si>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</si>
  <si>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</si>
  <si>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</si>
  <si>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</si>
  <si>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</si>
  <si>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</si>
  <si>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</si>
  <si>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</si>
  <si>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</si>
  <si>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</si>
  <si>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</si>
  <si>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</si>
  <si>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</si>
  <si>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</si>
  <si>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</si>
  <si>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</si>
  <si>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</si>
  <si>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</si>
  <si>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</si>
  <si>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</si>
  <si>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</si>
  <si>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</si>
  <si>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</si>
  <si>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</si>
  <si>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</si>
  <si>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</si>
  <si>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</si>
  <si>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</si>
  <si>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</si>
  <si>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</si>
  <si>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</si>
  <si>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</si>
  <si>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</si>
  <si>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</si>
  <si>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</si>
  <si>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</si>
  <si>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</si>
  <si>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</si>
  <si>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</si>
  <si>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</si>
  <si>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</si>
  <si>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</si>
  <si>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</si>
  <si>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</si>
  <si>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</si>
  <si>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</si>
  <si>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</si>
  <si>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</si>
  <si>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</si>
  <si>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</si>
  <si>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</si>
  <si>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</si>
  <si>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</si>
  <si>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</si>
  <si>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</si>
  <si>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</si>
  <si>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</si>
  <si>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</si>
  <si>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</si>
  <si>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</si>
  <si>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</si>
  <si>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</si>
  <si>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</si>
  <si>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</si>
  <si>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</si>
  <si>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</si>
  <si>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</si>
  <si>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</si>
  <si>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</si>
  <si>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</si>
  <si>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</si>
  <si>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</si>
  <si>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</si>
  <si>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</si>
  <si>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</si>
  <si>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</si>
  <si>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</si>
  <si>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</si>
  <si>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</si>
  <si>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</si>
  <si>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</si>
  <si>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</si>
  <si>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</si>
  <si>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</si>
  <si>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</si>
  <si>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</si>
  <si>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</si>
  <si>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</si>
  <si>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</si>
  <si>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</si>
  <si>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</si>
  <si>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</si>
  <si>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</si>
  <si>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</si>
  <si>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</si>
  <si>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</si>
  <si>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</si>
  <si>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</si>
  <si>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</si>
  <si>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</si>
  <si>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</si>
  <si>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</si>
  <si>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</si>
  <si>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</si>
  <si>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</si>
  <si>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</si>
  <si>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</si>
  <si>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</si>
  <si>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</si>
  <si>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</si>
  <si>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</si>
  <si>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</si>
  <si>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</si>
  <si>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</si>
  <si>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</si>
  <si>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</si>
  <si>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</si>
  <si>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</si>
  <si>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</si>
  <si>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</si>
  <si>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</si>
  <si>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</si>
  <si>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</si>
  <si>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</si>
  <si>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</si>
  <si>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</si>
  <si>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</si>
  <si>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</si>
  <si>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</si>
  <si>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</si>
  <si>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</si>
  <si>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</si>
  <si>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</si>
  <si>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</si>
  <si>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</si>
  <si>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</si>
  <si>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</si>
  <si>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</si>
  <si>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</si>
  <si>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</si>
  <si>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</si>
  <si>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</si>
  <si>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</si>
  <si>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</si>
  <si>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</si>
  <si>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</si>
  <si>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</si>
  <si>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</si>
  <si>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</si>
  <si>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</si>
  <si>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</si>
  <si>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</si>
  <si>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</si>
  <si>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</si>
  <si>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</si>
  <si>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</si>
  <si>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</si>
  <si>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</si>
  <si>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</si>
  <si>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</si>
  <si>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</si>
  <si>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</si>
  <si>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</si>
  <si>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</si>
  <si>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</si>
  <si>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</si>
  <si>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</si>
  <si>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</si>
  <si>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</si>
  <si>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</si>
  <si>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</si>
  <si>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</si>
  <si>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</si>
  <si>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</si>
  <si>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</si>
  <si>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</si>
  <si>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</si>
  <si>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</si>
  <si>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</si>
  <si>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</si>
  <si>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</si>
  <si>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</si>
  <si>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</si>
  <si>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</si>
  <si>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</si>
  <si>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</si>
  <si>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</si>
  <si>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</si>
  <si>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</si>
  <si>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</si>
  <si>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</si>
  <si>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</si>
  <si>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</si>
  <si>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</si>
  <si>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</si>
  <si>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</si>
  <si>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</si>
  <si>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</si>
  <si>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</si>
  <si>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</si>
  <si>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</si>
  <si>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</si>
  <si>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</si>
  <si>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</si>
  <si>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</si>
  <si>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</si>
  <si>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</si>
  <si>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</si>
  <si>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</si>
  <si>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</si>
  <si>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</si>
  <si>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</si>
  <si>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</si>
  <si>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</si>
  <si>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</si>
  <si>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</si>
  <si>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</si>
  <si>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</si>
  <si>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</si>
  <si>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</si>
  <si>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</si>
  <si>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</si>
  <si>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</si>
  <si>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</si>
  <si>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</si>
  <si>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</si>
  <si>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</si>
  <si>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</si>
  <si>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</si>
  <si>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</si>
  <si>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</si>
  <si>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</si>
  <si>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</si>
  <si>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</si>
  <si>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</si>
  <si>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</si>
  <si>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</si>
  <si>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</si>
  <si>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</si>
  <si>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</si>
  <si>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</si>
  <si>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</si>
  <si>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</si>
  <si>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</si>
  <si>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</si>
  <si>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</si>
  <si>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</si>
  <si>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</si>
  <si>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</si>
  <si>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</si>
  <si>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</si>
  <si>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</si>
  <si>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</si>
  <si>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</si>
  <si>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</si>
  <si>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</si>
  <si>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</si>
  <si>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</si>
  <si>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</si>
  <si>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</si>
  <si>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</si>
  <si>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</si>
  <si>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</si>
  <si>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</si>
  <si>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</si>
  <si>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</si>
  <si>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</si>
  <si>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</si>
  <si>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</si>
  <si>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</si>
  <si>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</si>
  <si>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</si>
  <si>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</si>
  <si>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</si>
  <si>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</si>
  <si>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</si>
  <si>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</si>
  <si>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</si>
  <si>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</si>
  <si>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</si>
  <si>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</si>
  <si>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</si>
  <si>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</si>
  <si>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</si>
  <si>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</si>
  <si>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</si>
  <si>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</si>
  <si>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</si>
  <si>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</si>
  <si>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</si>
  <si>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</si>
  <si>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</si>
  <si>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</si>
  <si>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</si>
  <si>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</si>
  <si>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</si>
  <si>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</si>
  <si>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</si>
  <si>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</si>
  <si>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</si>
  <si>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</si>
  <si>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</si>
  <si>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</si>
  <si>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</si>
  <si>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</si>
  <si>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</si>
  <si>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</si>
  <si>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</si>
  <si>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</si>
  <si>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</si>
  <si>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</si>
  <si>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</si>
  <si>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</si>
  <si>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</si>
  <si>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</si>
  <si>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</si>
  <si>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</si>
  <si>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</si>
  <si>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</si>
  <si>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</si>
  <si>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</si>
  <si>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</si>
  <si>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</si>
  <si>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</si>
  <si>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</si>
  <si>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</si>
  <si>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</si>
  <si>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</si>
  <si>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</si>
  <si>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</si>
  <si>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</si>
  <si>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</si>
  <si>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</si>
  <si>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</si>
  <si>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</si>
  <si>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</si>
  <si>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</si>
  <si>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</si>
  <si>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</si>
  <si>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</si>
  <si>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</si>
  <si>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</si>
  <si>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</si>
  <si>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</si>
  <si>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</si>
  <si>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</si>
  <si>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</si>
  <si>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</si>
  <si>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</si>
  <si>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</si>
  <si>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</si>
  <si>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</si>
  <si>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</si>
  <si>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</si>
  <si>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</si>
  <si>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</si>
  <si>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</si>
  <si>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</si>
  <si>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</si>
  <si>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</si>
  <si>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</si>
  <si>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</si>
  <si>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</si>
  <si>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</si>
  <si>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</si>
  <si>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</si>
  <si>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</si>
  <si>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</si>
  <si>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</si>
  <si>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</si>
  <si>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</si>
  <si>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</si>
  <si>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</si>
  <si>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</si>
  <si>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</si>
  <si>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</si>
  <si>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</si>
  <si>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</si>
  <si>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</si>
  <si>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</si>
  <si>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</si>
  <si>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</si>
  <si>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</si>
  <si>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</si>
  <si>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</si>
  <si>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</si>
  <si>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</si>
  <si>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</si>
  <si>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</si>
  <si>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</si>
  <si>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</si>
  <si>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</si>
  <si>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</si>
  <si>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</si>
  <si>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</si>
  <si>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</si>
  <si>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</si>
  <si>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</si>
  <si>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</si>
  <si>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</si>
  <si>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</si>
  <si>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</si>
  <si>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</si>
  <si>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</si>
  <si>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</si>
  <si>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</si>
  <si>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</si>
  <si>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</si>
  <si>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</si>
  <si>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</si>
  <si>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</si>
  <si>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</si>
  <si>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</si>
  <si>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</si>
  <si>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</si>
  <si>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</si>
  <si>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</si>
  <si>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</si>
  <si>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</si>
  <si>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</si>
  <si>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</si>
  <si>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</si>
  <si>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</si>
  <si>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</si>
  <si>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</si>
  <si>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</si>
  <si>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</si>
  <si>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</si>
  <si>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</si>
  <si>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</si>
  <si>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</si>
  <si>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</si>
  <si>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</si>
  <si>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</si>
  <si>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</si>
  <si>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</si>
  <si>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</si>
  <si>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</si>
  <si>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</si>
  <si>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</si>
  <si>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</si>
  <si>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</si>
  <si>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</si>
  <si>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</si>
  <si>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</si>
  <si>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</si>
  <si>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</si>
  <si>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</si>
  <si>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</si>
  <si>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</si>
  <si>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</si>
  <si>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</si>
  <si>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</si>
  <si>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</si>
  <si>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</si>
  <si>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</si>
  <si>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</si>
  <si>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</si>
  <si>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</si>
  <si>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</si>
  <si>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</si>
  <si>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</si>
  <si>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</si>
  <si>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</si>
  <si>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</si>
  <si>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</si>
  <si>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</si>
  <si>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</si>
  <si>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</si>
  <si>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</si>
  <si>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</si>
  <si>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</si>
  <si>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</si>
  <si>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</si>
  <si>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</si>
  <si>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</si>
  <si>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</si>
  <si>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</si>
  <si>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</si>
  <si>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</si>
  <si>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</si>
  <si>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</si>
  <si>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</si>
  <si>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</si>
  <si>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</si>
  <si>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</si>
  <si>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</si>
  <si>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</si>
  <si>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</si>
  <si>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</si>
  <si>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</si>
  <si>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</si>
  <si>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</si>
  <si>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</si>
  <si>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</si>
  <si>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</si>
  <si>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</si>
  <si>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</si>
  <si>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</si>
  <si>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</si>
  <si>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</si>
  <si>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</si>
  <si>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</si>
  <si>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</si>
  <si>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</si>
  <si>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</si>
  <si>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</si>
  <si>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</si>
  <si>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</si>
  <si>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</si>
  <si>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</si>
  <si>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</si>
  <si>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</si>
  <si>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</si>
  <si>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</si>
  <si>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</si>
  <si>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</si>
  <si>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</si>
  <si>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</si>
  <si>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</si>
  <si>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</si>
  <si>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</si>
  <si>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</si>
  <si>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</si>
  <si>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</si>
  <si>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</si>
  <si>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</si>
  <si>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</si>
  <si>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</si>
  <si>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</si>
  <si>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</si>
  <si>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</si>
  <si>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</si>
  <si>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</si>
  <si>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</si>
  <si>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</si>
  <si>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</si>
  <si>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</si>
  <si>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</si>
  <si>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</si>
  <si>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</si>
  <si>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</si>
  <si>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</si>
  <si>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</si>
  <si>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</si>
  <si>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</si>
  <si>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</si>
  <si>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</si>
  <si>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</si>
  <si>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</si>
  <si>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</si>
  <si>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</si>
  <si>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</si>
  <si>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</si>
  <si>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</si>
  <si>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</si>
  <si>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</si>
  <si>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</si>
  <si>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</si>
  <si>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</si>
  <si>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</si>
  <si>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</si>
  <si>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</si>
  <si>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</si>
  <si>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</si>
  <si>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</si>
  <si>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</si>
  <si>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</si>
  <si>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</si>
  <si>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</si>
  <si>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</si>
  <si>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</si>
  <si>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</si>
  <si>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</si>
  <si>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</si>
  <si>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</si>
  <si>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</si>
  <si>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</si>
  <si>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</si>
  <si>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</si>
  <si>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</si>
  <si>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</si>
  <si>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</si>
  <si>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</si>
  <si>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</si>
  <si>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</si>
  <si>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</si>
  <si>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</si>
  <si>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</si>
  <si>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</si>
  <si>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</si>
  <si>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</si>
  <si>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</si>
  <si>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</si>
  <si>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</si>
  <si>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</si>
  <si>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</si>
  <si>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</si>
  <si>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</si>
  <si>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</si>
  <si>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</si>
  <si>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</si>
  <si>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</si>
  <si>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</si>
  <si>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</si>
  <si>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</si>
  <si>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</si>
  <si>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</si>
  <si>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</si>
  <si>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</si>
  <si>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</si>
  <si>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</si>
  <si>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</si>
  <si>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</si>
  <si>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</si>
  <si>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</si>
  <si>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</si>
  <si>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</si>
  <si>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</si>
  <si>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</si>
  <si>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</si>
  <si>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</si>
  <si>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</si>
  <si>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</si>
  <si>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</si>
  <si>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</si>
  <si>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</si>
  <si>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</si>
  <si>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</si>
  <si>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</si>
  <si>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</si>
  <si>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</si>
  <si>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</si>
  <si>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</si>
  <si>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</si>
  <si>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</si>
  <si>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</si>
  <si>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</si>
  <si>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</si>
  <si>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</si>
  <si>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</si>
  <si>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</si>
  <si>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</si>
  <si>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</si>
  <si>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</si>
  <si>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</si>
  <si>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</si>
  <si>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</si>
  <si>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</si>
  <si>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</si>
  <si>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</si>
  <si>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</si>
  <si>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</si>
  <si>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</si>
  <si>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</si>
  <si>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</si>
  <si>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</si>
  <si>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</si>
  <si>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</si>
  <si>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</si>
  <si>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</si>
  <si>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</si>
  <si>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</si>
  <si>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</si>
  <si>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</si>
  <si>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</si>
  <si>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</si>
  <si>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</si>
  <si>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</si>
  <si>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</si>
  <si>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</si>
  <si>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</si>
  <si>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</si>
  <si>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</si>
  <si>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</si>
  <si>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</si>
  <si>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</si>
  <si>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</si>
  <si>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</si>
  <si>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</si>
  <si>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</si>
  <si>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</si>
  <si>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</si>
  <si>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</si>
  <si>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</si>
  <si>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</si>
  <si>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</si>
  <si>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</si>
  <si>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</si>
  <si>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</si>
  <si>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</si>
  <si>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</si>
  <si>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</si>
  <si>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</si>
  <si>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</si>
  <si>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</si>
  <si>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</si>
  <si>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</si>
  <si>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</si>
  <si>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</si>
  <si>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</si>
  <si>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</si>
  <si>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</si>
  <si>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</si>
  <si>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</si>
  <si>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</si>
  <si>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</si>
  <si>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</si>
  <si>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</si>
  <si>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</si>
  <si>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</si>
  <si>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</si>
  <si>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</si>
  <si>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</si>
  <si>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</si>
  <si>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</si>
  <si>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</si>
  <si>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</si>
  <si>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</si>
  <si>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</si>
  <si>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</si>
  <si>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</si>
  <si>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</si>
  <si>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</si>
  <si>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</si>
  <si>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</si>
  <si>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</si>
  <si>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</si>
  <si>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</si>
  <si>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</si>
  <si>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</si>
  <si>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</si>
  <si>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</si>
  <si>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</si>
  <si>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</si>
  <si>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</si>
  <si>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</si>
  <si>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</si>
  <si>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</si>
  <si>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</si>
  <si>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</si>
  <si>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</si>
  <si>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</si>
  <si>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</si>
  <si>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</si>
  <si>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</si>
  <si>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</si>
  <si>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</si>
  <si>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</si>
  <si>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</si>
  <si>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</si>
  <si>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</si>
  <si>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</si>
  <si>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</si>
  <si>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</si>
  <si>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</si>
  <si>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</si>
  <si>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</si>
  <si>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</si>
  <si>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</si>
  <si>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</si>
  <si>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</si>
  <si>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</si>
  <si>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</si>
  <si>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</si>
  <si>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</si>
  <si>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</si>
  <si>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</si>
  <si>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</si>
  <si>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</si>
  <si>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</si>
  <si>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</si>
  <si>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</si>
  <si>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</si>
  <si>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</si>
  <si>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</si>
  <si>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</si>
  <si>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</si>
  <si>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</si>
  <si>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</si>
  <si>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</si>
  <si>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</si>
  <si>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</si>
  <si>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</si>
  <si>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</si>
  <si>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</si>
  <si>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</si>
  <si>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</si>
  <si>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</si>
  <si>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</si>
  <si>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</si>
  <si>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</si>
  <si>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</si>
  <si>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</si>
  <si>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</si>
  <si>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</si>
  <si>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</si>
  <si>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</si>
  <si>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</si>
  <si>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</si>
  <si>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</si>
  <si>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</si>
  <si>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</si>
  <si>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</si>
  <si>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</si>
  <si>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</si>
  <si>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</si>
  <si>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</si>
  <si>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</si>
  <si>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</si>
  <si>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</si>
  <si>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</si>
  <si>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</si>
  <si>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</si>
  <si>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</si>
  <si>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</si>
  <si>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</si>
  <si>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</si>
  <si>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</si>
  <si>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</si>
  <si>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</si>
  <si>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</si>
  <si>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</si>
  <si>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</si>
  <si>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</si>
  <si>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</si>
  <si>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</si>
  <si>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</si>
  <si>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</si>
  <si>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</si>
  <si>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</si>
  <si>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</si>
  <si>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</si>
  <si>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</si>
  <si>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</si>
  <si>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</si>
  <si>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</si>
  <si>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</si>
  <si>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</si>
  <si>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</si>
  <si>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</si>
  <si>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</si>
  <si>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</si>
  <si>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</si>
  <si>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</si>
  <si>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</si>
  <si>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</si>
  <si>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</si>
  <si>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</si>
  <si>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</si>
  <si>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</si>
  <si>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</si>
  <si>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</si>
  <si>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</si>
  <si>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</si>
  <si>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</si>
  <si>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</si>
  <si>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</si>
  <si>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</si>
  <si>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</si>
  <si>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</si>
  <si>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</si>
  <si>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</si>
  <si>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</si>
  <si>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</si>
  <si>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</si>
  <si>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</si>
  <si>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</si>
  <si>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</si>
  <si>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</si>
  <si>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</si>
  <si>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</si>
  <si>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</si>
  <si>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</si>
  <si>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</si>
  <si>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</si>
  <si>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</si>
  <si>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</si>
  <si>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</si>
  <si>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</si>
  <si>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</si>
  <si>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</si>
  <si>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</si>
  <si>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</si>
  <si>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</si>
  <si>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</si>
  <si>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</si>
  <si>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</si>
  <si>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</si>
  <si>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</si>
  <si>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</si>
  <si>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</si>
  <si>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</si>
  <si>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</si>
  <si>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</si>
  <si>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</si>
  <si>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</si>
  <si>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</si>
  <si>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</si>
  <si>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</si>
  <si>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</si>
  <si>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</si>
  <si>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</si>
  <si>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</si>
  <si>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</si>
  <si>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</si>
  <si>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</si>
  <si>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</si>
  <si>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</si>
  <si>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</si>
  <si>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</si>
  <si>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</si>
  <si>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</si>
  <si>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</si>
  <si>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</si>
  <si>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</si>
  <si>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</si>
  <si>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</si>
  <si>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</si>
  <si>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</si>
  <si>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</si>
  <si>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</si>
  <si>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</si>
  <si>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</si>
  <si>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</si>
  <si>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</si>
  <si>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</si>
  <si>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</si>
  <si>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</si>
  <si>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</si>
  <si>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</si>
  <si>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</si>
  <si>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</si>
  <si>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</si>
  <si>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</si>
  <si>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</si>
  <si>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</si>
  <si>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</si>
  <si>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</si>
  <si>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</si>
  <si>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</si>
  <si>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</si>
  <si>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</si>
  <si>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</si>
  <si>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</si>
  <si>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</si>
  <si>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</si>
  <si>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</si>
  <si>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</si>
  <si>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</si>
  <si>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</si>
  <si>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</si>
  <si>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</si>
  <si>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</si>
  <si>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</si>
  <si>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</si>
  <si>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</si>
  <si>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</si>
  <si>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</si>
  <si>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</si>
  <si>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</si>
  <si>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</si>
  <si>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</si>
  <si>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</si>
  <si>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</si>
  <si>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</si>
  <si>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</si>
  <si>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</si>
  <si>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</si>
  <si>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</si>
  <si>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</si>
  <si>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</si>
  <si>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</si>
  <si>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</si>
  <si>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</si>
  <si>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</si>
  <si>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</si>
  <si>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</si>
  <si>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</si>
  <si>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</si>
  <si>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</si>
  <si>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</si>
  <si>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</si>
  <si>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</si>
  <si>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</si>
  <si>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</si>
  <si>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</si>
  <si>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</si>
  <si>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</si>
  <si>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</si>
  <si>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</si>
  <si>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</si>
  <si>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</si>
  <si>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</si>
  <si>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</si>
  <si>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</si>
  <si>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</si>
  <si>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</si>
  <si>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</si>
  <si>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</si>
  <si>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</si>
  <si>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</si>
  <si>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</si>
  <si>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</si>
  <si>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</si>
  <si>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</si>
  <si>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</si>
  <si>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</si>
  <si>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</si>
  <si>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</si>
  <si>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</si>
  <si>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</si>
  <si>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</si>
  <si>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</si>
  <si>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</si>
  <si>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</si>
  <si>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</si>
  <si>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</si>
  <si>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</si>
  <si>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</si>
  <si>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</si>
  <si>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</si>
  <si>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</si>
  <si>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</si>
  <si>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</si>
  <si>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</si>
  <si>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</si>
  <si>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</si>
  <si>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</si>
  <si>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</si>
  <si>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</si>
  <si>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</si>
  <si>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</si>
  <si>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</si>
  <si>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</si>
  <si>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</si>
  <si>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</si>
  <si>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</si>
  <si>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</si>
  <si>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</si>
  <si>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</si>
  <si>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</si>
  <si>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</si>
  <si>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</si>
  <si>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</si>
  <si>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</si>
  <si>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</si>
  <si>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</si>
  <si>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</si>
  <si>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</si>
  <si>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</si>
  <si>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</si>
  <si>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</si>
  <si>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</si>
  <si>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</si>
  <si>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</si>
  <si>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</si>
  <si>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</si>
  <si>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</si>
  <si>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</si>
  <si>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</si>
  <si>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</si>
  <si>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</si>
  <si>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</si>
  <si>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</si>
  <si>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</si>
  <si>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</si>
  <si>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</si>
  <si>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</si>
  <si>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</si>
  <si>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</si>
  <si>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</si>
  <si>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</si>
  <si>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</si>
  <si>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</si>
  <si>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</si>
  <si>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</si>
  <si>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</si>
  <si>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</si>
  <si>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</si>
  <si>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</si>
  <si>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</si>
  <si>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</si>
  <si>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</si>
  <si>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</si>
  <si>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</si>
  <si>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</si>
  <si>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</si>
  <si>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</si>
  <si>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</si>
  <si>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</si>
  <si>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</si>
  <si>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</si>
  <si>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</si>
  <si>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</si>
  <si>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</si>
  <si>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</si>
  <si>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</si>
  <si>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</si>
  <si>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</si>
  <si>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</si>
  <si>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</si>
  <si>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</si>
  <si>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</si>
  <si>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</si>
  <si>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</si>
  <si>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</si>
  <si>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</si>
  <si>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</si>
  <si>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</si>
  <si>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</si>
  <si>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</si>
  <si>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</si>
  <si>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</si>
  <si>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</si>
  <si>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</si>
  <si>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</si>
  <si>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</si>
  <si>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</si>
  <si>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</si>
  <si>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</si>
  <si>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</si>
  <si>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</si>
  <si>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</si>
  <si>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</si>
  <si>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</si>
  <si>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</si>
  <si>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</si>
  <si>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</si>
  <si>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</si>
  <si>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</si>
  <si>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</si>
  <si>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</si>
  <si>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</si>
  <si>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</si>
  <si>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</si>
  <si>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</si>
  <si>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</si>
  <si>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</si>
  <si>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</si>
  <si>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</si>
  <si>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</si>
  <si>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</si>
  <si>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</si>
  <si>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</si>
  <si>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</si>
  <si>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</si>
  <si>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</si>
  <si>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</si>
  <si>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</si>
  <si>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</si>
  <si>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</si>
  <si>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</si>
  <si>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</si>
  <si>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</si>
  <si>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</si>
  <si>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</si>
  <si>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</si>
  <si>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</si>
  <si>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</si>
  <si>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</si>
  <si>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</si>
  <si>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</si>
  <si>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</si>
  <si>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</si>
  <si>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</si>
  <si>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</si>
  <si>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</si>
  <si>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</si>
  <si>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</si>
  <si>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</si>
  <si>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</si>
  <si>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</si>
  <si>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</si>
  <si>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</si>
  <si>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</si>
  <si>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</si>
  <si>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</si>
  <si>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</si>
  <si>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</si>
  <si>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</si>
  <si>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</si>
  <si>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</si>
  <si>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</si>
  <si>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</si>
  <si>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</si>
  <si>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</si>
  <si>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</si>
  <si>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</si>
  <si>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</si>
  <si>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</si>
  <si>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</si>
  <si>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</si>
  <si>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</si>
  <si>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</si>
  <si>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</si>
  <si>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</si>
  <si>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</si>
  <si>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</si>
  <si>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</si>
  <si>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</si>
  <si>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</si>
  <si>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</si>
  <si>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</si>
  <si>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</si>
  <si>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</si>
  <si>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</si>
  <si>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</si>
  <si>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</si>
  <si>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</si>
  <si>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</si>
  <si>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</si>
  <si>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</si>
  <si>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</si>
  <si>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</si>
  <si>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</si>
  <si>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</si>
  <si>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</si>
  <si>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</si>
  <si>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</si>
  <si>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</si>
  <si>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</si>
  <si>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</si>
  <si>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</si>
  <si>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</si>
  <si>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</si>
  <si>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</si>
  <si>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</si>
  <si>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</si>
  <si>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</si>
  <si>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</si>
  <si>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</si>
  <si>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</si>
  <si>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</si>
  <si>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</si>
  <si>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</si>
  <si>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</si>
  <si>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</si>
  <si>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</si>
  <si>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</si>
  <si>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</si>
  <si>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</si>
  <si>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</si>
  <si>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</si>
  <si>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</si>
  <si>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</si>
  <si>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</si>
  <si>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</si>
  <si>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</si>
  <si>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</si>
  <si>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</si>
  <si>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</si>
  <si>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</si>
  <si>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</si>
  <si>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</si>
  <si>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</si>
  <si>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</si>
  <si>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</si>
  <si>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</si>
  <si>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</si>
  <si>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</si>
  <si>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</si>
  <si>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</si>
  <si>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</si>
  <si>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</si>
  <si>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</si>
  <si>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</si>
  <si>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</si>
  <si>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</si>
  <si>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</si>
  <si>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</si>
  <si>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</si>
  <si>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</si>
  <si>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</si>
  <si>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</si>
  <si>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</si>
  <si>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</si>
  <si>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</si>
  <si>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</si>
  <si>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</si>
  <si>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</si>
  <si>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</si>
  <si>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</si>
  <si>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</si>
  <si>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</si>
  <si>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</si>
  <si>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</si>
  <si>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</si>
  <si>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</si>
  <si>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</si>
  <si>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</si>
  <si>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</si>
  <si>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</si>
  <si>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</si>
  <si>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</si>
  <si>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</si>
  <si>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</si>
  <si>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</si>
  <si>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</si>
  <si>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</si>
  <si>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</si>
  <si>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</si>
  <si>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</si>
  <si>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</si>
  <si>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</si>
  <si>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</si>
  <si>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</si>
  <si>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</si>
  <si>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</si>
  <si>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</si>
  <si>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</si>
  <si>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</si>
  <si>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</si>
  <si>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</si>
  <si>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</si>
  <si>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</si>
  <si>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</si>
  <si>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</si>
  <si>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</si>
  <si>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</si>
  <si>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</si>
  <si>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</si>
  <si>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</si>
  <si>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</si>
  <si>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</si>
  <si>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</si>
  <si>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</si>
  <si>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</si>
  <si>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</si>
  <si>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</si>
  <si>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</si>
  <si>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</si>
  <si>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</si>
  <si>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</si>
  <si>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</si>
  <si>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</si>
  <si>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</si>
  <si>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</si>
  <si>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</si>
  <si>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</si>
  <si>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</si>
  <si>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</si>
  <si>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</si>
  <si>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</si>
  <si>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</si>
  <si>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</si>
  <si>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</si>
  <si>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</si>
  <si>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</si>
  <si>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</si>
  <si>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</si>
  <si>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</si>
  <si>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</si>
  <si>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</si>
  <si>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</si>
  <si>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</si>
  <si>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</si>
  <si>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</si>
  <si>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</si>
  <si>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</si>
  <si>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</si>
  <si>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</si>
  <si>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</si>
  <si>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</si>
  <si>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</si>
  <si>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</si>
  <si>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</si>
  <si>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</si>
  <si>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</si>
  <si>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</si>
  <si>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</si>
  <si>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</si>
  <si>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</si>
  <si>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</si>
  <si>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</si>
  <si>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</si>
  <si>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</si>
  <si>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</si>
  <si>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</si>
  <si>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</si>
  <si>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</si>
  <si>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</si>
  <si>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</si>
  <si>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</si>
  <si>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</si>
  <si>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</si>
  <si>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</si>
  <si>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</si>
  <si>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</si>
  <si>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</si>
  <si>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</si>
  <si>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</si>
  <si>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</si>
  <si>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</si>
  <si>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</si>
  <si>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</si>
  <si>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</si>
  <si>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</si>
  <si>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</si>
  <si>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</si>
  <si>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</si>
  <si>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</si>
  <si>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</si>
  <si>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</si>
  <si>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</si>
  <si>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</si>
  <si>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</si>
  <si>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</si>
  <si>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</si>
  <si>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</si>
  <si>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</si>
  <si>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</si>
  <si>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</si>
  <si>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</si>
  <si>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</si>
  <si>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</si>
  <si>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</si>
  <si>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</si>
  <si>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</si>
  <si>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</si>
  <si>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</si>
  <si>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</si>
  <si>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</si>
  <si>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</si>
  <si>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</si>
  <si>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</si>
  <si>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</si>
  <si>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</si>
  <si>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</si>
  <si>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</si>
  <si>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</si>
  <si>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</si>
  <si>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</si>
  <si>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</si>
  <si>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</si>
  <si>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</si>
  <si>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</si>
  <si>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</si>
  <si>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</si>
  <si>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</si>
  <si>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</si>
  <si>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</si>
  <si>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</si>
  <si>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</si>
  <si>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</si>
  <si>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</si>
  <si>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</si>
  <si>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</si>
  <si>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</si>
  <si>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</si>
  <si>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</si>
  <si>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</si>
  <si>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</si>
  <si>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</si>
  <si>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</si>
  <si>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</si>
  <si>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</si>
  <si>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</si>
  <si>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</si>
  <si>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</si>
  <si>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</si>
  <si>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</si>
  <si>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</si>
  <si>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</si>
  <si>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</si>
  <si>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</si>
  <si>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</si>
  <si>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</si>
  <si>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</si>
  <si>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</si>
  <si>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</si>
  <si>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</si>
  <si>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</si>
  <si>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</si>
  <si>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</si>
  <si>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</si>
  <si>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</si>
  <si>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</si>
  <si>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</si>
  <si>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</si>
  <si>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</si>
  <si>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</si>
  <si>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</si>
  <si>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</si>
  <si>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</si>
  <si>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</si>
  <si>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</si>
  <si>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</si>
  <si>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</si>
  <si>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</si>
  <si>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</si>
  <si>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</si>
  <si>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</si>
  <si>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</si>
  <si>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</si>
  <si>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</si>
  <si>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</si>
  <si>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</si>
  <si>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</si>
  <si>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</si>
  <si>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</si>
  <si>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</si>
  <si>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</si>
  <si>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</si>
  <si>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</si>
  <si>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</si>
  <si>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</si>
  <si>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</si>
  <si>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</si>
  <si>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</si>
  <si>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</si>
  <si>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</si>
  <si>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</si>
  <si>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</si>
  <si>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</si>
  <si>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</si>
  <si>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</si>
  <si>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</si>
  <si>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</si>
  <si>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</si>
  <si>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</si>
  <si>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</si>
  <si>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</si>
  <si>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</si>
  <si>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</si>
  <si>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</si>
  <si>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</si>
  <si>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</si>
  <si>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</si>
  <si>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</si>
  <si>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</si>
  <si>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</si>
  <si>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</si>
  <si>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</si>
  <si>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</si>
  <si>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</si>
  <si>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</si>
  <si>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</si>
  <si>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</si>
  <si>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</si>
  <si>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</si>
  <si>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</si>
  <si>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</si>
  <si>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</si>
  <si>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</si>
  <si>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</si>
  <si>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</si>
  <si>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</si>
  <si>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</si>
  <si>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</si>
  <si>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</si>
  <si>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</si>
  <si>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</si>
  <si>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</si>
  <si>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</si>
  <si>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</si>
  <si>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</si>
  <si>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</si>
  <si>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</si>
  <si>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</si>
  <si>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</si>
  <si>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</si>
  <si>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</si>
  <si>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</si>
  <si>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</si>
  <si>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</si>
  <si>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</si>
  <si>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</si>
  <si>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</si>
  <si>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</si>
  <si>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</si>
  <si>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</si>
  <si>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</si>
  <si>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</si>
  <si>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</si>
  <si>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</si>
  <si>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</si>
  <si>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</si>
  <si>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</si>
  <si>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</si>
  <si>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</si>
  <si>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</si>
  <si>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</si>
  <si>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</si>
  <si>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</si>
  <si>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</si>
  <si>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</si>
  <si>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</si>
  <si>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</si>
  <si>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</si>
  <si>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</si>
  <si>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</si>
  <si>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</si>
  <si>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</si>
  <si>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</si>
  <si>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</si>
  <si>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</si>
  <si>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</si>
  <si>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</si>
  <si>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</si>
  <si>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</si>
  <si>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</si>
  <si>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</si>
  <si>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</si>
  <si>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</si>
  <si>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</si>
  <si>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</si>
  <si>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</si>
  <si>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</si>
  <si>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</si>
  <si>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</si>
  <si>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</si>
  <si>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</si>
  <si>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</si>
  <si>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</si>
  <si>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</si>
  <si>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</si>
  <si>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</si>
  <si>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</si>
  <si>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</si>
  <si>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</si>
  <si>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</si>
  <si>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</si>
  <si>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</si>
  <si>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</si>
  <si>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</si>
  <si>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</si>
  <si>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</si>
  <si>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</si>
  <si>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</si>
  <si>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</si>
  <si>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</si>
  <si>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</si>
  <si>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</si>
  <si>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</si>
  <si>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</si>
  <si>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</si>
  <si>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</si>
  <si>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</si>
  <si>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</si>
  <si>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</si>
  <si>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</si>
  <si>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</si>
  <si>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</si>
  <si>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</si>
  <si>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</si>
  <si>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</si>
  <si>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</si>
  <si>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</si>
  <si>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</si>
  <si>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</si>
  <si>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</si>
  <si>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</si>
  <si>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</si>
  <si>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</si>
  <si>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</si>
  <si>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</si>
  <si>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</si>
  <si>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</si>
  <si>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</si>
  <si>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</si>
  <si>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</si>
  <si>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</si>
  <si>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</si>
  <si>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</si>
  <si>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</si>
  <si>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</si>
  <si>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</si>
  <si>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</si>
  <si>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</si>
  <si>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</si>
  <si>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</si>
  <si>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</si>
  <si>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</si>
  <si>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</si>
  <si>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</si>
  <si>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</si>
  <si>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</si>
  <si>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</si>
  <si>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</si>
  <si>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</si>
  <si>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</si>
  <si>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</si>
  <si>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</si>
  <si>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</si>
  <si>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</si>
  <si>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</si>
  <si>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</si>
  <si>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</si>
  <si>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</si>
  <si>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</si>
  <si>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</si>
  <si>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</si>
  <si>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</si>
  <si>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</si>
  <si>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</si>
  <si>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</si>
  <si>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</si>
  <si>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</si>
  <si>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</si>
  <si>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</si>
  <si>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</si>
  <si>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</si>
  <si>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</si>
  <si>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</si>
  <si>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</si>
  <si>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</si>
  <si>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</si>
  <si>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</si>
  <si>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</si>
  <si>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</si>
  <si>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</si>
  <si>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</si>
  <si>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</si>
  <si>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</si>
  <si>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</si>
  <si>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</si>
  <si>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</si>
  <si>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</si>
  <si>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</si>
  <si>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</si>
  <si>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</si>
  <si>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</si>
  <si>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</si>
  <si>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</si>
  <si>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</si>
  <si>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</si>
  <si>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</si>
  <si>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</si>
  <si>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</si>
  <si>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</si>
  <si>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</si>
  <si>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</si>
  <si>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</si>
  <si>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</si>
  <si>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</si>
  <si>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</si>
  <si>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</si>
  <si>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</si>
  <si>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</si>
  <si>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</si>
  <si>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</si>
  <si>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</si>
  <si>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</si>
  <si>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</si>
  <si>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</si>
  <si>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</si>
  <si>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</si>
  <si>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</si>
  <si>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</si>
  <si>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</si>
  <si>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</si>
  <si>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</si>
  <si>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</si>
  <si>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</si>
  <si>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</si>
  <si>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</si>
  <si>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</si>
  <si>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</si>
  <si>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</si>
  <si>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</si>
  <si>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</si>
  <si>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</si>
  <si>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</si>
  <si>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</si>
  <si>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</si>
  <si>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</si>
  <si>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</si>
  <si>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</si>
  <si>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</si>
  <si>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</si>
  <si>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</si>
  <si>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</si>
  <si>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</si>
  <si>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</si>
  <si>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</si>
  <si>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</si>
  <si>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</si>
  <si>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</si>
  <si>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</si>
  <si>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</si>
  <si>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</si>
  <si>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</si>
  <si>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</si>
  <si>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</si>
  <si>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</si>
  <si>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</si>
  <si>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</si>
  <si>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</si>
  <si>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</si>
  <si>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</si>
  <si>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</si>
  <si>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</si>
  <si>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</si>
  <si>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</si>
  <si>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</si>
  <si>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</si>
  <si>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</si>
  <si>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</si>
  <si>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</si>
  <si>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</si>
  <si>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</si>
  <si>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</si>
  <si>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</si>
  <si>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</si>
  <si>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</si>
  <si>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</si>
  <si>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</si>
  <si>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</si>
  <si>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</si>
  <si>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</si>
  <si>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</si>
  <si>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</si>
  <si>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</si>
  <si>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</si>
  <si>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</si>
  <si>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</si>
  <si>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</si>
  <si>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</si>
  <si>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</si>
  <si>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</si>
  <si>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</si>
  <si>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</si>
  <si>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</si>
  <si>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</si>
  <si>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</si>
  <si>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</si>
  <si>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</si>
  <si>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</si>
  <si>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</si>
  <si>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</si>
  <si>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</si>
  <si>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</si>
  <si>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</si>
  <si>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</si>
  <si>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</si>
  <si>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</si>
  <si>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</si>
  <si>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</si>
  <si>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</si>
  <si>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</si>
  <si>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</si>
  <si>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</si>
  <si>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</si>
  <si>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</si>
  <si>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</si>
  <si>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</si>
  <si>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</si>
  <si>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</si>
  <si>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</si>
  <si>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</si>
  <si>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</si>
  <si>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</si>
  <si>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</si>
  <si>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</si>
  <si>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</si>
  <si>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</si>
  <si>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</si>
  <si>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</si>
  <si>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</si>
  <si>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</si>
  <si>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</si>
  <si>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</si>
  <si>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</si>
  <si>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</si>
  <si>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</si>
  <si>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</si>
  <si>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</si>
  <si>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</si>
  <si>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</si>
  <si>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</si>
  <si>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</si>
  <si>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</si>
  <si>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</si>
  <si>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</si>
  <si>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</si>
  <si>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</si>
  <si>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</si>
  <si>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</si>
  <si>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</si>
  <si>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</si>
  <si>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</si>
  <si>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</si>
  <si>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</si>
  <si>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</si>
  <si>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</si>
  <si>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</si>
  <si>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</si>
  <si>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</si>
  <si>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</si>
  <si>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</si>
  <si>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</si>
  <si>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</si>
  <si>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</si>
  <si>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</si>
  <si>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</si>
  <si>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</si>
  <si>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</si>
  <si>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</si>
  <si>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</si>
  <si>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</si>
  <si>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</si>
  <si>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</si>
  <si>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</si>
  <si>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</si>
  <si>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</si>
  <si>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</si>
  <si>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</si>
  <si>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</si>
  <si>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</si>
  <si>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</si>
  <si>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</si>
  <si>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</si>
  <si>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</si>
  <si>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</si>
  <si>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</si>
  <si>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</si>
  <si>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</si>
  <si>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</si>
  <si>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</si>
  <si>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</si>
  <si>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</si>
  <si>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</si>
  <si>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</si>
  <si>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</si>
  <si>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</si>
  <si>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</si>
  <si>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</si>
  <si>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</si>
  <si>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</si>
  <si>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</si>
  <si>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</si>
  <si>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</si>
  <si>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</si>
  <si>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</si>
  <si>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</si>
  <si>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</si>
  <si>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</si>
  <si>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</si>
  <si>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</si>
  <si>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</si>
  <si>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</si>
  <si>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</si>
  <si>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</si>
  <si>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</si>
  <si>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</si>
  <si>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</si>
  <si>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</si>
  <si>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</si>
  <si>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</si>
  <si>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</si>
  <si>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</si>
  <si>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</si>
  <si>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</si>
  <si>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</si>
  <si>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</si>
  <si>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</si>
  <si>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</si>
  <si>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</si>
  <si>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</si>
  <si>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</si>
  <si>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</si>
  <si>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</si>
  <si>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</si>
  <si>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</si>
  <si>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</si>
  <si>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</si>
  <si>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</si>
  <si>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</si>
  <si>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</si>
  <si>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</si>
  <si>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</si>
  <si>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</si>
  <si>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</si>
  <si>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</si>
  <si>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</si>
  <si>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</si>
  <si>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</si>
  <si>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</si>
  <si>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</si>
  <si>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</si>
  <si>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</si>
  <si>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</si>
  <si>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</si>
  <si>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</si>
  <si>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</si>
  <si>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</si>
  <si>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</si>
  <si>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</si>
  <si>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</si>
  <si>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</si>
  <si>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</si>
  <si>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</si>
  <si>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</si>
  <si>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</si>
  <si>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</si>
  <si>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</si>
  <si>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</si>
  <si>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</si>
  <si>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</si>
  <si>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</si>
  <si>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</si>
  <si>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</si>
  <si>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</si>
  <si>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</si>
  <si>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</si>
  <si>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</si>
  <si>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</si>
  <si>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</si>
  <si>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</si>
  <si>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</si>
  <si>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</si>
  <si>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</si>
  <si>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</si>
  <si>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</si>
  <si>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</si>
  <si>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</si>
  <si>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</si>
  <si>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</si>
  <si>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</si>
  <si>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</si>
  <si>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</si>
  <si>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</si>
  <si>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</si>
  <si>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</si>
  <si>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</si>
  <si>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</si>
  <si>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</si>
  <si>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</si>
  <si>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</si>
  <si>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</si>
  <si>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</si>
  <si>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</si>
  <si>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</si>
  <si>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</si>
  <si>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</si>
  <si>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</si>
  <si>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</si>
  <si>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</si>
  <si>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</si>
  <si>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</si>
  <si>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</si>
  <si>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</si>
  <si>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</si>
  <si>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</si>
  <si>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</si>
  <si>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</si>
  <si>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</si>
  <si>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</si>
  <si>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</si>
  <si>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</si>
  <si>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</si>
  <si>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</si>
  <si>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</si>
  <si>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</si>
  <si>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</si>
  <si>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</si>
  <si>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</si>
  <si>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</si>
  <si>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</si>
  <si>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</si>
  <si>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</si>
  <si>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</si>
  <si>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</si>
  <si>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</si>
  <si>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</si>
  <si>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</si>
  <si>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</si>
  <si>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</si>
  <si>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</si>
  <si>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</si>
  <si>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</si>
  <si>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</si>
  <si>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</si>
  <si>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</si>
  <si>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</si>
  <si>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</si>
  <si>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</si>
  <si>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</si>
  <si>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</si>
  <si>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</si>
  <si>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</si>
  <si>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</si>
  <si>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</si>
  <si>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</si>
  <si>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</si>
  <si>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</si>
  <si>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</si>
  <si>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</si>
  <si>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</si>
  <si>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</si>
  <si>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</si>
  <si>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</si>
  <si>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</si>
  <si>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</si>
  <si>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</si>
  <si>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</si>
  <si>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</si>
  <si>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</si>
  <si>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</si>
  <si>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</si>
  <si>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</si>
  <si>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</si>
  <si>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</si>
  <si>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</si>
  <si>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</si>
  <si>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</si>
  <si>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</si>
  <si>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</si>
  <si>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</si>
  <si>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</si>
  <si>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</si>
  <si>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</si>
  <si>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</si>
  <si>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</si>
  <si>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</si>
  <si>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</si>
  <si>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</si>
  <si>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</si>
  <si>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</si>
  <si>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</si>
  <si>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</si>
  <si>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</si>
  <si>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</si>
  <si>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</si>
  <si>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</si>
  <si>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</si>
  <si>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</si>
  <si>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</si>
  <si>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</si>
  <si>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</si>
  <si>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</si>
  <si>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</si>
  <si>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</si>
  <si>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</si>
  <si>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</si>
  <si>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</si>
  <si>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</si>
  <si>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</si>
  <si>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</si>
  <si>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</si>
  <si>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</si>
  <si>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</si>
  <si>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</si>
  <si>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</si>
  <si>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</si>
  <si>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</si>
  <si>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</si>
  <si>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</si>
  <si>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</si>
  <si>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</si>
  <si>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</si>
  <si>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</si>
  <si>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</si>
  <si>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</si>
  <si>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</si>
  <si>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</si>
  <si>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</si>
  <si>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</si>
  <si>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</si>
  <si>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</si>
  <si>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</si>
  <si>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</si>
  <si>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</si>
  <si>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</si>
  <si>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</si>
  <si>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</si>
  <si>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</si>
  <si>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</si>
  <si>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</si>
  <si>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</si>
  <si>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</si>
  <si>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</si>
  <si>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</si>
  <si>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</si>
  <si>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</si>
  <si>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</si>
  <si>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</si>
  <si>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</si>
  <si>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</si>
  <si>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</si>
  <si>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</si>
  <si>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</si>
  <si>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</si>
  <si>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</si>
  <si>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</si>
  <si>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</si>
  <si>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</si>
  <si>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</si>
  <si>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</si>
  <si>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</si>
  <si>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</si>
  <si>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</si>
  <si>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</si>
  <si>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</si>
  <si>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</si>
  <si>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</si>
  <si>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</si>
  <si>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</si>
  <si>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</si>
  <si>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</si>
  <si>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</si>
  <si>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</si>
  <si>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</si>
  <si>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</si>
  <si>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</si>
  <si>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</si>
  <si>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</si>
  <si>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</si>
  <si>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</si>
  <si>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</si>
  <si>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</si>
  <si>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</si>
  <si>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</si>
  <si>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</si>
  <si>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</si>
  <si>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</si>
  <si>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</si>
  <si>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</si>
  <si>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</si>
  <si>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</si>
  <si>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</si>
  <si>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</si>
  <si>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</si>
  <si>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</si>
  <si>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</si>
  <si>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</si>
  <si>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</si>
  <si>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</si>
  <si>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</si>
  <si>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</si>
  <si>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</si>
  <si>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</si>
  <si>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</si>
  <si>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</si>
  <si>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</si>
  <si>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</si>
  <si>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</si>
  <si>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</si>
  <si>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</si>
  <si>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</si>
  <si>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</si>
  <si>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</si>
  <si>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</si>
  <si>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</si>
  <si>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</si>
  <si>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</si>
  <si>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</si>
  <si>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</si>
  <si>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</si>
  <si>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</si>
  <si>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</si>
  <si>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</si>
  <si>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</si>
  <si>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</si>
  <si>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</si>
  <si>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</si>
  <si>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</si>
  <si>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</si>
  <si>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</si>
  <si>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</si>
  <si>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</si>
  <si>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</si>
  <si>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</si>
  <si>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</si>
  <si>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</si>
  <si>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</si>
  <si>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</si>
  <si>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</si>
  <si>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</si>
  <si>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</si>
  <si>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</si>
  <si>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</si>
  <si>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</si>
  <si>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</si>
  <si>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</si>
  <si>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</si>
  <si>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</si>
  <si>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</si>
  <si>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</si>
  <si>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</si>
  <si>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</si>
  <si>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</si>
  <si>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</si>
  <si>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</si>
  <si>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</si>
  <si>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</si>
  <si>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</si>
  <si>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</si>
  <si>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</si>
  <si>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</si>
  <si>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</si>
  <si>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</si>
  <si>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</si>
  <si>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</si>
  <si>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</si>
  <si>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</si>
  <si>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</si>
  <si>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</si>
  <si>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</si>
  <si>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</si>
  <si>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</si>
  <si>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</si>
  <si>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</si>
  <si>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</si>
  <si>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</si>
  <si>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</si>
  <si>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</si>
  <si>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</si>
  <si>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</si>
  <si>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</si>
  <si>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</si>
  <si>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</si>
  <si>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</si>
  <si>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</si>
  <si>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</si>
  <si>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</si>
  <si>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</si>
  <si>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</si>
  <si>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</si>
  <si>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</si>
  <si>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</si>
  <si>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</si>
  <si>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</si>
  <si>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</si>
  <si>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</si>
  <si>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</si>
  <si>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</si>
  <si>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</si>
  <si>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</si>
  <si>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</si>
  <si>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</si>
  <si>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</si>
  <si>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</si>
  <si>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</si>
  <si>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</si>
  <si>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</si>
  <si>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</si>
  <si>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</si>
  <si>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</si>
  <si>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</si>
  <si>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</si>
  <si>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</si>
  <si>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</si>
  <si>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</si>
  <si>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</si>
  <si>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</si>
  <si>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</si>
  <si>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</si>
  <si>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</si>
  <si>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</si>
  <si>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</si>
  <si>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</si>
  <si>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</si>
  <si>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</si>
  <si>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</si>
  <si>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</si>
  <si>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</si>
  <si>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</si>
  <si>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</si>
  <si>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</si>
  <si>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</si>
  <si>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</si>
  <si>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</si>
  <si>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</si>
  <si>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</si>
  <si>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</si>
  <si>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</si>
  <si>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</si>
  <si>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</si>
  <si>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</si>
  <si>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</si>
  <si>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</si>
  <si>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</si>
  <si>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</si>
  <si>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</si>
  <si>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</si>
  <si>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</si>
  <si>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</si>
  <si>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</si>
  <si>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</si>
  <si>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</si>
  <si>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</si>
  <si>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</si>
  <si>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</si>
  <si>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</si>
  <si>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</si>
  <si>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</si>
  <si>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</si>
  <si>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</si>
  <si>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</si>
  <si>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</si>
  <si>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</si>
  <si>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</si>
  <si>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</si>
  <si>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</si>
  <si>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</si>
  <si>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</si>
  <si>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</si>
  <si>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</si>
  <si>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</si>
  <si>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</si>
  <si>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</si>
  <si>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</si>
  <si>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</si>
  <si>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</si>
  <si>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</si>
  <si>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</si>
  <si>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</si>
  <si>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</si>
  <si>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</si>
  <si>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</si>
  <si>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</si>
  <si>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</si>
  <si>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</si>
  <si>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</si>
  <si>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</si>
  <si>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</si>
  <si>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</si>
  <si>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</si>
  <si>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</si>
  <si>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</si>
  <si>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</si>
  <si>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</si>
  <si>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</si>
  <si>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</si>
  <si>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</si>
  <si>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</si>
  <si>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</si>
  <si>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</si>
  <si>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</si>
  <si>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</si>
  <si>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</si>
  <si>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</si>
  <si>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</si>
  <si>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</si>
  <si>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</si>
  <si>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</si>
  <si>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</si>
  <si>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</si>
  <si>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</si>
  <si>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</si>
  <si>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</si>
  <si>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</si>
  <si>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</si>
  <si>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</si>
  <si>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</si>
  <si>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</si>
  <si>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</si>
  <si>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</si>
  <si>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</si>
  <si>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</si>
  <si>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</si>
  <si>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</si>
  <si>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</si>
  <si>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</si>
  <si>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</si>
  <si>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</si>
  <si>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</si>
  <si>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</si>
  <si>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</si>
  <si>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</si>
  <si>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</si>
  <si>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</si>
  <si>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</si>
  <si>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</si>
  <si>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</si>
  <si>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</si>
  <si>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</si>
  <si>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</si>
  <si>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</si>
  <si>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</si>
  <si>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</si>
  <si>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</si>
  <si>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</si>
  <si>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</si>
  <si>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</si>
  <si>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</si>
  <si>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</si>
  <si>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</si>
  <si>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</si>
  <si>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</si>
  <si>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</si>
  <si>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</si>
  <si>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</si>
  <si>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</si>
  <si>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</si>
  <si>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</si>
  <si>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</si>
  <si>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</si>
  <si>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</si>
  <si>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</si>
  <si>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</si>
  <si>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</si>
  <si>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</si>
  <si>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</si>
  <si>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</si>
  <si>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</si>
  <si>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</si>
  <si>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</si>
  <si>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</si>
  <si>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</si>
  <si>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</si>
  <si>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</si>
  <si>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</si>
  <si>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</si>
  <si>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</si>
  <si>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</si>
  <si>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</si>
  <si>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</si>
  <si>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</si>
  <si>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</si>
  <si>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</si>
  <si>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</si>
  <si>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</si>
  <si>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</si>
  <si>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</si>
  <si>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</si>
  <si>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</si>
  <si>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</si>
  <si>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</si>
  <si>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</si>
  <si>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</si>
  <si>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</si>
  <si>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</si>
  <si>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</si>
  <si>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</si>
  <si>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</si>
  <si>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</si>
  <si>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</si>
  <si>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</si>
  <si>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</si>
  <si>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</si>
  <si>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</si>
  <si>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</si>
  <si>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</si>
  <si>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</si>
  <si>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</si>
  <si>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</si>
  <si>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</si>
  <si>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</si>
  <si>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</si>
  <si>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</si>
  <si>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</si>
  <si>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</si>
  <si>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</si>
  <si>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</si>
  <si>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</si>
  <si>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</si>
  <si>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</si>
  <si>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</si>
  <si>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</si>
  <si>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</si>
  <si>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</si>
  <si>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</si>
  <si>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</si>
  <si>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</si>
  <si>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</si>
  <si>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</si>
  <si>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</si>
  <si>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</si>
  <si>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</si>
  <si>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</si>
  <si>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</si>
  <si>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</si>
  <si>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</si>
  <si>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</si>
  <si>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</si>
  <si>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</si>
  <si>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</si>
  <si>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</si>
  <si>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</si>
  <si>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</si>
  <si>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</si>
  <si>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</si>
  <si>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</si>
  <si>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</si>
  <si>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</si>
  <si>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</si>
  <si>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</si>
  <si>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</si>
  <si>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</si>
  <si>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</si>
  <si>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</si>
  <si>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</si>
  <si>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</si>
  <si>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</si>
  <si>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</si>
  <si>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</si>
  <si>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</si>
  <si>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</si>
  <si>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</si>
  <si>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</si>
  <si>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</si>
  <si>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</si>
  <si>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</si>
  <si>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</si>
  <si>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</si>
  <si>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</si>
  <si>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</si>
  <si>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</si>
  <si>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</si>
  <si>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</si>
  <si>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</si>
  <si>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</si>
  <si>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</si>
  <si>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</si>
  <si>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</si>
  <si>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</si>
  <si>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</si>
  <si>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</si>
  <si>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</si>
  <si>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</si>
  <si>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</si>
  <si>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</si>
  <si>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</si>
  <si>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</si>
  <si>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</si>
  <si>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</si>
  <si>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</si>
  <si>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</si>
  <si>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</si>
  <si>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</si>
  <si>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</si>
  <si>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</si>
  <si>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</si>
  <si>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</si>
  <si>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</si>
  <si>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</si>
  <si>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</si>
  <si>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</si>
  <si>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</si>
  <si>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</si>
  <si>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</si>
  <si>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</si>
  <si>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</si>
  <si>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</si>
  <si>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</si>
  <si>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</si>
  <si>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</si>
  <si>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</si>
  <si>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</si>
  <si>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</si>
  <si>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</si>
  <si>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</si>
  <si>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</si>
  <si>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</si>
  <si>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</si>
  <si>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</si>
  <si>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</si>
  <si>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</si>
  <si>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</si>
  <si>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</si>
  <si>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</si>
  <si>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</si>
  <si>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</si>
  <si>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</si>
  <si>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</si>
  <si>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</si>
  <si>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</si>
  <si>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</si>
  <si>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</si>
  <si>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</si>
  <si>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</si>
  <si>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</si>
  <si>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</si>
  <si>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</si>
  <si>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</si>
  <si>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</si>
  <si>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</si>
  <si>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</si>
  <si>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</si>
  <si>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</si>
  <si>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</si>
  <si>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</si>
  <si>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</si>
  <si>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</si>
  <si>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</si>
  <si>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</si>
  <si>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</si>
  <si>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</si>
  <si>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</si>
  <si>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</si>
  <si>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</si>
  <si>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</si>
  <si>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</si>
  <si>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</si>
  <si>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</si>
  <si>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</si>
  <si>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</si>
  <si>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</si>
  <si>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</si>
  <si>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</si>
  <si>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</si>
  <si>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</si>
  <si>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</si>
  <si>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</si>
  <si>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</si>
  <si>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</si>
  <si>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</si>
  <si>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</si>
  <si>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</si>
  <si>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</si>
  <si>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</si>
  <si>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</si>
  <si>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</si>
  <si>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</si>
  <si>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</si>
  <si>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</si>
  <si>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</si>
  <si>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</si>
  <si>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</si>
  <si>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</si>
  <si>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</si>
  <si>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</si>
  <si>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</si>
  <si>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</si>
  <si>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</si>
  <si>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</si>
  <si>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</si>
  <si>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</si>
  <si>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</si>
  <si>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</si>
  <si>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</si>
  <si>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</si>
  <si>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</si>
  <si>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</si>
  <si>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</si>
  <si>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</si>
  <si>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</si>
  <si>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</si>
  <si>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</si>
  <si>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</si>
  <si>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</si>
  <si>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</si>
  <si>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</si>
  <si>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</si>
  <si>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</si>
  <si>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</si>
  <si>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</si>
  <si>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</si>
  <si>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</si>
  <si>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</si>
  <si>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</si>
  <si>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</si>
  <si>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</si>
  <si>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</si>
  <si>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</si>
  <si>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</si>
  <si>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</si>
  <si>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</si>
  <si>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</si>
  <si>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</si>
  <si>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</si>
  <si>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</si>
  <si>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</si>
  <si>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</si>
  <si>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</si>
  <si>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</si>
  <si>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</si>
  <si>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</si>
  <si>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</si>
  <si>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</si>
  <si>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</si>
  <si>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</si>
  <si>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</si>
  <si>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</si>
  <si>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</si>
  <si>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</si>
  <si>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</si>
  <si>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</si>
  <si>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</si>
  <si>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</si>
  <si>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</si>
  <si>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</si>
  <si>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</si>
  <si>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</si>
  <si>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</si>
  <si>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</si>
  <si>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</si>
  <si>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</si>
  <si>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</si>
  <si>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</si>
  <si>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</si>
  <si>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</si>
  <si>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</si>
  <si>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</si>
  <si>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</si>
  <si>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</si>
  <si>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</si>
  <si>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</si>
  <si>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</si>
  <si>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</si>
  <si>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</si>
  <si>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</si>
  <si>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</si>
  <si>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</si>
  <si>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</si>
  <si>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</si>
  <si>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</si>
  <si>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</si>
  <si>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</si>
  <si>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</si>
  <si>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</si>
  <si>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</si>
  <si>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</si>
  <si>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</si>
  <si>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</si>
  <si>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</si>
  <si>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</si>
  <si>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</si>
  <si>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</si>
  <si>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</si>
  <si>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</si>
  <si>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</si>
  <si>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</si>
  <si>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</si>
  <si>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</si>
  <si>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</si>
  <si>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</si>
  <si>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</si>
  <si>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</si>
  <si>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</si>
  <si>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</si>
  <si>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</si>
  <si>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</si>
  <si>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</si>
  <si>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</si>
  <si>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</si>
  <si>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</si>
  <si>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</si>
  <si>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</si>
  <si>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</si>
  <si>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</si>
  <si>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</si>
  <si>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</si>
  <si>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</si>
  <si>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</si>
  <si>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</si>
  <si>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</si>
  <si>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</si>
  <si>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</si>
  <si>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</si>
  <si>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</si>
  <si>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</si>
  <si>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</si>
  <si>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</si>
  <si>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</si>
  <si>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</si>
  <si>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</si>
  <si>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</si>
  <si>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</si>
  <si>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</si>
  <si>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</si>
  <si>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</si>
  <si>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</si>
  <si>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</si>
  <si>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</si>
  <si>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</si>
  <si>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</si>
  <si>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</si>
  <si>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</si>
  <si>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</si>
  <si>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</si>
  <si>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</si>
  <si>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</si>
  <si>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</si>
  <si>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</si>
  <si>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</si>
  <si>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</si>
  <si>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</si>
  <si>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</si>
  <si>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</si>
  <si>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</si>
  <si>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</si>
  <si>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</si>
  <si>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</si>
  <si>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</si>
  <si>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</si>
  <si>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</si>
  <si>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</si>
  <si>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</si>
  <si>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</si>
  <si>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</si>
  <si>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</si>
  <si>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</si>
  <si>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</si>
  <si>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</si>
  <si>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</si>
  <si>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</si>
  <si>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</si>
  <si>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</si>
  <si>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</si>
  <si>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</si>
  <si>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</si>
  <si>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</si>
  <si>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</si>
  <si>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</si>
  <si>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</si>
  <si>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</si>
  <si>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</si>
  <si>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</si>
  <si>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</si>
  <si>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</si>
  <si>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</si>
  <si>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</si>
  <si>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</si>
  <si>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</si>
  <si>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</si>
  <si>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</si>
  <si>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</si>
  <si>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</si>
  <si>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</si>
  <si>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</si>
  <si>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</si>
  <si>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</si>
  <si>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</si>
  <si>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</si>
  <si>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</si>
  <si>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</si>
  <si>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</si>
  <si>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</si>
  <si>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</si>
  <si>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</si>
  <si>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</si>
  <si>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</si>
  <si>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</si>
  <si>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</si>
  <si>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</si>
  <si>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</si>
  <si>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</si>
  <si>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</si>
  <si>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</si>
  <si>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</si>
  <si>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</si>
  <si>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</si>
  <si>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</si>
  <si>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</si>
  <si>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</si>
  <si>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</si>
  <si>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</si>
  <si>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</si>
  <si>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</si>
  <si>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</si>
  <si>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</si>
  <si>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</si>
  <si>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</si>
  <si>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</si>
  <si>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</si>
  <si>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</si>
  <si>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</si>
  <si>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</si>
  <si>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</si>
  <si>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</si>
  <si>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</si>
  <si>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</si>
  <si>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</si>
  <si>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</si>
  <si>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</si>
  <si>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</si>
  <si>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</si>
  <si>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</si>
  <si>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</si>
  <si>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</si>
  <si>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</si>
  <si>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</si>
  <si>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</si>
  <si>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</si>
  <si>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</si>
  <si>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</si>
  <si>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</si>
  <si>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</si>
  <si>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</si>
  <si>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</si>
  <si>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</si>
  <si>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</si>
  <si>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</si>
  <si>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</si>
  <si>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</si>
  <si>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</si>
  <si>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</si>
  <si>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</si>
  <si>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</si>
  <si>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</si>
  <si>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</si>
  <si>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</si>
  <si>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</si>
  <si>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</si>
  <si>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</si>
  <si>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</si>
  <si>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</si>
  <si>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</si>
  <si>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</si>
  <si>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</si>
  <si>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</si>
  <si>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</si>
  <si>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</si>
  <si>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</si>
  <si>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</si>
  <si>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</si>
  <si>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</si>
  <si>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</si>
  <si>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</si>
  <si>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</si>
  <si>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</si>
  <si>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</si>
  <si>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</si>
  <si>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</si>
  <si>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</si>
  <si>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</si>
  <si>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</si>
  <si>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</si>
  <si>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</si>
  <si>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</si>
  <si>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</si>
  <si>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</si>
  <si>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</si>
  <si>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</si>
  <si>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</si>
  <si>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</si>
  <si>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</si>
  <si>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</si>
  <si>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</si>
  <si>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</si>
  <si>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</si>
  <si>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</si>
  <si>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</si>
  <si>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</si>
  <si>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</si>
  <si>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</si>
  <si>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</si>
  <si>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</si>
  <si>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</si>
  <si>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</si>
  <si>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</si>
  <si>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</si>
  <si>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</si>
  <si>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</si>
  <si>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</si>
  <si>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</si>
  <si>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</si>
  <si>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</si>
  <si>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</si>
  <si>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</si>
  <si>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</si>
  <si>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</si>
  <si>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</si>
  <si>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</si>
  <si>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</si>
  <si>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</si>
  <si>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</si>
  <si>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</si>
  <si>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</si>
  <si>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</si>
  <si>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</si>
  <si>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</si>
  <si>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</si>
  <si>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</si>
  <si>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</si>
  <si>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</si>
  <si>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</si>
  <si>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</si>
  <si>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</si>
  <si>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</si>
  <si>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</si>
  <si>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</si>
  <si>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</si>
  <si>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</si>
  <si>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</si>
  <si>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</si>
  <si>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</si>
  <si>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</si>
  <si>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</si>
  <si>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</si>
  <si>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</si>
  <si>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</si>
  <si>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</si>
  <si>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</si>
  <si>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</si>
  <si>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</si>
  <si>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</si>
  <si>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</si>
  <si>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</si>
  <si>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</si>
  <si>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</si>
  <si>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</si>
  <si>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</si>
  <si>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</si>
  <si>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</si>
  <si>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</si>
  <si>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</si>
  <si>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</si>
  <si>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</si>
  <si>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</si>
  <si>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</si>
  <si>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</si>
  <si>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</si>
  <si>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</si>
  <si>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</si>
  <si>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</si>
  <si>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</si>
  <si>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</si>
  <si>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</si>
  <si>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</si>
  <si>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</si>
  <si>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</si>
  <si>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</si>
  <si>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</si>
  <si>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</si>
  <si>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</si>
  <si>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</si>
  <si>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</si>
  <si>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</si>
  <si>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</si>
  <si>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</si>
  <si>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</si>
  <si>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</si>
  <si>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</si>
  <si>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</si>
  <si>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</si>
  <si>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</si>
  <si>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</si>
  <si>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</si>
  <si>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</si>
  <si>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</si>
  <si>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</si>
  <si>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</si>
  <si>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</si>
  <si>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</si>
  <si>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</si>
  <si>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</si>
  <si>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</si>
  <si>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</si>
  <si>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</si>
  <si>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</si>
  <si>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</si>
  <si>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</si>
  <si>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</si>
  <si>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</si>
  <si>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</si>
  <si>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</si>
  <si>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</si>
  <si>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</si>
  <si>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</si>
  <si>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</si>
  <si>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</si>
  <si>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</si>
  <si>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</si>
  <si>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</si>
  <si>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</si>
  <si>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</si>
  <si>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</si>
  <si>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</si>
  <si>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</si>
  <si>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</si>
  <si>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</si>
  <si>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</si>
  <si>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</si>
  <si>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</si>
  <si>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</si>
  <si>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</si>
  <si>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</si>
  <si>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</si>
  <si>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</si>
  <si>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</si>
  <si>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</si>
  <si>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</si>
  <si>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</si>
  <si>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</si>
  <si>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</si>
  <si>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</si>
  <si>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</si>
  <si>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</si>
  <si>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</si>
  <si>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</si>
  <si>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</si>
  <si>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</si>
  <si>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</si>
  <si>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</si>
  <si>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</si>
  <si>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</si>
  <si>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</si>
  <si>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</si>
  <si>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</si>
  <si>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</si>
  <si>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</si>
  <si>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</si>
  <si>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</si>
  <si>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</si>
  <si>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</si>
  <si>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</si>
  <si>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</si>
  <si>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</si>
  <si>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</si>
  <si>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</si>
  <si>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</si>
  <si>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</si>
  <si>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</si>
  <si>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</si>
  <si>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</si>
  <si>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</si>
  <si>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</si>
  <si>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</si>
  <si>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</si>
  <si>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</si>
  <si>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</si>
  <si>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</si>
  <si>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</si>
  <si>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</si>
  <si>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</si>
  <si>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</si>
  <si>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</si>
  <si>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</si>
  <si>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</si>
  <si>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</si>
  <si>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</si>
  <si>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</si>
  <si>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</si>
  <si>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</si>
  <si>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</si>
  <si>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</si>
  <si>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</si>
  <si>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</si>
  <si>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</si>
  <si>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</si>
  <si>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</si>
  <si>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</si>
  <si>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</si>
  <si>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</si>
  <si>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</si>
  <si>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</si>
  <si>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</si>
  <si>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</si>
  <si>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</si>
  <si>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</si>
  <si>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</si>
  <si>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</si>
  <si>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</si>
  <si>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</si>
  <si>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</si>
  <si>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</si>
  <si>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</si>
  <si>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</si>
  <si>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</si>
  <si>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</si>
  <si>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</si>
  <si>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</si>
  <si>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</si>
  <si>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</si>
  <si>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</si>
  <si>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</si>
  <si>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</si>
  <si>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</si>
  <si>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</si>
  <si>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</si>
  <si>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</si>
  <si>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</si>
  <si>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</si>
  <si>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</si>
  <si>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</si>
  <si>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</si>
  <si>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</si>
  <si>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</si>
  <si>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</si>
  <si>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</si>
  <si>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</si>
  <si>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</si>
  <si>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</si>
  <si>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</si>
  <si>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</si>
  <si>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</si>
  <si>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</si>
  <si>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</si>
  <si>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</si>
  <si>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</si>
  <si>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</si>
  <si>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</si>
  <si>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</si>
  <si>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</si>
  <si>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</si>
  <si>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</si>
  <si>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</si>
  <si>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</si>
  <si>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</si>
  <si>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</si>
  <si>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</si>
  <si>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</si>
  <si>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</si>
  <si>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</si>
  <si>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</si>
  <si>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</si>
  <si>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</si>
  <si>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</si>
  <si>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</si>
  <si>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</si>
  <si>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</si>
  <si>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</si>
  <si>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</si>
  <si>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</si>
  <si>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</si>
  <si>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</si>
  <si>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</si>
  <si>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</si>
  <si>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</si>
  <si>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</si>
  <si>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</si>
  <si>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</si>
  <si>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</si>
  <si>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</si>
  <si>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</si>
  <si>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</si>
  <si>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</si>
  <si>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</si>
  <si>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</si>
  <si>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</si>
  <si>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</si>
  <si>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</si>
  <si>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</si>
  <si>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</si>
  <si>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</si>
  <si>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</si>
  <si>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</si>
  <si>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</si>
  <si>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</si>
  <si>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</si>
  <si>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</si>
  <si>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</si>
  <si>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</si>
  <si>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</si>
  <si>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</si>
  <si>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</si>
  <si>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</si>
  <si>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</si>
  <si>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</si>
  <si>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</si>
  <si>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</si>
  <si>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</si>
  <si>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</si>
  <si>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</si>
  <si>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</si>
  <si>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</si>
  <si>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</si>
  <si>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</si>
  <si>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</si>
  <si>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</si>
  <si>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</si>
  <si>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</si>
  <si>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</si>
  <si>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</si>
  <si>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</si>
  <si>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</si>
  <si>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</si>
  <si>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</si>
  <si>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</si>
  <si>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</si>
  <si>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</si>
  <si>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</si>
  <si>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</si>
  <si>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</si>
  <si>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</si>
  <si>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</si>
  <si>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</si>
  <si>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</si>
  <si>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</si>
  <si>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</si>
  <si>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</si>
  <si>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</si>
  <si>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</si>
  <si>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</si>
  <si>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</si>
  <si>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</si>
  <si>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</si>
  <si>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</si>
  <si>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</si>
  <si>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</si>
  <si>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</si>
  <si>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</si>
  <si>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</si>
  <si>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</si>
  <si>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</si>
  <si>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</si>
  <si>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</si>
  <si>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</si>
  <si>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</si>
  <si>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</si>
  <si>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</si>
  <si>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</si>
  <si>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</si>
  <si>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</si>
  <si>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</si>
  <si>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</si>
  <si>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</si>
  <si>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</si>
  <si>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</si>
  <si>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</si>
  <si>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</si>
  <si>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</si>
  <si>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</si>
  <si>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</si>
  <si>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</si>
  <si>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</si>
  <si>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</si>
  <si>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</si>
  <si>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</si>
  <si>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</si>
  <si>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</si>
  <si>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</si>
  <si>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</si>
  <si>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</si>
  <si>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</si>
  <si>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</si>
  <si>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</si>
  <si>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</si>
  <si>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</si>
  <si>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</si>
  <si>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</si>
  <si>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</si>
  <si>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</si>
  <si>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</si>
  <si>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</si>
  <si>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</si>
  <si>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</si>
  <si>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</si>
  <si>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</si>
  <si>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</si>
  <si>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</si>
  <si>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</si>
  <si>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</si>
  <si>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</si>
  <si>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</si>
  <si>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</si>
  <si>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</si>
  <si>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</si>
  <si>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</si>
  <si>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</si>
  <si>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</si>
  <si>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</si>
  <si>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</si>
  <si>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</si>
  <si>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</si>
  <si>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</si>
  <si>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</si>
  <si>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</si>
  <si>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</si>
  <si>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</si>
  <si>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</si>
  <si>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</si>
  <si>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</si>
  <si>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</si>
  <si>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</si>
  <si>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</si>
  <si>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</si>
  <si>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</si>
  <si>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</si>
  <si>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</si>
  <si>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</si>
  <si>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</si>
  <si>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</si>
  <si>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</si>
  <si>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</si>
  <si>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</si>
  <si>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</si>
  <si>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</si>
  <si>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</si>
  <si>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</si>
  <si>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</si>
  <si>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</si>
  <si>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</si>
  <si>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</si>
  <si>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</si>
  <si>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</si>
  <si>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</si>
  <si>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</si>
  <si>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</si>
  <si>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</si>
  <si>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</si>
  <si>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</si>
  <si>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</si>
  <si>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</si>
  <si>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</si>
  <si>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</si>
  <si>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</si>
  <si>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</si>
  <si>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</si>
  <si>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</si>
  <si>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</si>
  <si>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</si>
  <si>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</si>
  <si>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</si>
  <si>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</si>
  <si>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</si>
  <si>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</si>
  <si>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</si>
  <si>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</si>
  <si>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</si>
  <si>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</si>
  <si>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</si>
  <si>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</si>
  <si>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</si>
  <si>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</si>
  <si>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</si>
  <si>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</si>
  <si>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</si>
  <si>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</si>
  <si>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</si>
  <si>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</si>
  <si>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</si>
  <si>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</si>
  <si>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</si>
  <si>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</si>
  <si>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</si>
  <si>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</si>
  <si>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</si>
  <si>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</si>
  <si>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</si>
  <si>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</si>
  <si>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</si>
  <si>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</si>
  <si>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</si>
  <si>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</si>
  <si>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</si>
  <si>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</si>
  <si>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</si>
  <si>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</si>
  <si>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</si>
  <si>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</si>
  <si>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</si>
  <si>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</si>
  <si>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</si>
  <si>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</si>
  <si>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</si>
  <si>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</si>
  <si>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</si>
  <si>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</si>
  <si>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</si>
  <si>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</si>
  <si>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</si>
  <si>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</si>
  <si>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</si>
  <si>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</si>
  <si>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</si>
  <si>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</si>
  <si>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</si>
  <si>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</si>
  <si>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</si>
  <si>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</si>
  <si>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</si>
  <si>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</si>
  <si>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</si>
  <si>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</si>
  <si>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</si>
  <si>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</si>
  <si>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</si>
  <si>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</si>
  <si>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</si>
  <si>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</si>
  <si>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</si>
  <si>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</si>
  <si>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</si>
  <si>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</si>
  <si>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</si>
  <si>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</si>
  <si>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</si>
  <si>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</si>
  <si>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</si>
  <si>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</si>
  <si>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</si>
  <si>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</si>
  <si>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</si>
  <si>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</si>
  <si>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</si>
  <si>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</si>
  <si>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</si>
  <si>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</si>
  <si>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</si>
  <si>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</si>
  <si>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</si>
  <si>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</si>
  <si>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</si>
  <si>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</si>
  <si>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</si>
  <si>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</si>
  <si>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</si>
  <si>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</si>
  <si>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</si>
  <si>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</si>
  <si>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</si>
  <si>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</si>
  <si>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</si>
  <si>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</si>
  <si>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</si>
  <si>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</si>
  <si>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</si>
  <si>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</si>
  <si>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</si>
  <si>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</si>
  <si>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</si>
  <si>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</si>
  <si>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</si>
  <si>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</si>
  <si>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</si>
  <si>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</si>
  <si>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</si>
  <si>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</si>
  <si>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</si>
  <si>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</si>
  <si>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</si>
  <si>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</si>
  <si>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</si>
  <si>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</si>
  <si>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</si>
  <si>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</si>
  <si>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</si>
  <si>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</si>
  <si>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</si>
  <si>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</si>
  <si>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</si>
  <si>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</si>
  <si>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</si>
  <si>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</si>
  <si>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</si>
  <si>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</si>
  <si>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</si>
  <si>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</si>
  <si>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</si>
  <si>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</si>
  <si>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</si>
  <si>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</si>
  <si>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</si>
  <si>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</si>
  <si>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</si>
  <si>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</si>
  <si>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</si>
  <si>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</si>
  <si>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</si>
  <si>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</si>
  <si>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</si>
  <si>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</si>
  <si>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</si>
  <si>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</si>
  <si>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</si>
  <si>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</si>
  <si>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</si>
  <si>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</si>
  <si>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</si>
  <si>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</si>
  <si>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</si>
  <si>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</si>
  <si>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</si>
  <si>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</si>
  <si>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</si>
  <si>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</si>
  <si>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</si>
  <si>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</si>
  <si>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</si>
  <si>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</si>
  <si>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</si>
  <si>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</si>
  <si>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</si>
  <si>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</si>
  <si>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</si>
  <si>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</si>
  <si>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</si>
  <si>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</si>
  <si>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</si>
  <si>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</si>
  <si>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</si>
  <si>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</si>
  <si>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</si>
  <si>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</si>
  <si>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</si>
  <si>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</si>
  <si>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</si>
  <si>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</si>
  <si>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</si>
  <si>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</si>
  <si>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</si>
  <si>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</si>
  <si>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</si>
  <si>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</si>
  <si>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</si>
  <si>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</si>
  <si>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</si>
  <si>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</si>
  <si>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</si>
  <si>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</si>
  <si>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</si>
  <si>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</si>
  <si>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</si>
  <si>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</si>
  <si>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</si>
  <si>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</si>
  <si>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</si>
  <si>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</si>
  <si>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</si>
  <si>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</si>
  <si>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</si>
  <si>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</si>
  <si>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</si>
  <si>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</si>
  <si>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</si>
  <si>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</si>
  <si>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</si>
  <si>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</si>
  <si>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</si>
  <si>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</si>
  <si>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</si>
  <si>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</si>
  <si>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</si>
  <si>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</si>
  <si>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</si>
  <si>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</si>
  <si>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</si>
  <si>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</si>
  <si>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</si>
  <si>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</si>
  <si>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</si>
  <si>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</si>
  <si>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</si>
  <si>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</si>
  <si>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</si>
  <si>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</si>
  <si>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</si>
  <si>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</si>
  <si>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</si>
  <si>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</si>
  <si>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</si>
  <si>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</si>
  <si>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</si>
  <si>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</si>
  <si>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</si>
  <si>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</si>
  <si>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</si>
  <si>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</si>
  <si>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</si>
  <si>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</si>
  <si>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</si>
  <si>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</si>
  <si>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</si>
  <si>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</si>
  <si>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</si>
  <si>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</si>
  <si>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</si>
  <si>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</si>
  <si>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</si>
  <si>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</si>
  <si>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</si>
  <si>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</si>
  <si>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</si>
  <si>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</si>
  <si>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</si>
  <si>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</si>
  <si>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</si>
  <si>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</si>
  <si>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</si>
  <si>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</si>
  <si>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</si>
  <si>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</si>
  <si>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</si>
  <si>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</si>
  <si>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</si>
  <si>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</si>
  <si>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</si>
  <si>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</si>
  <si>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</si>
  <si>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</si>
  <si>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</si>
  <si>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</si>
  <si>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</si>
  <si>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</si>
  <si>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</si>
  <si>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</si>
  <si>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</si>
  <si>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</si>
  <si>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</si>
  <si>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</si>
  <si>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</si>
  <si>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</si>
  <si>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</si>
  <si>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</si>
  <si>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</si>
  <si>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</si>
  <si>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</si>
  <si>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</si>
  <si>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</si>
  <si>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</si>
  <si>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</si>
  <si>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</si>
  <si>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</si>
  <si>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</si>
  <si>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</si>
  <si>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</si>
  <si>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</si>
  <si>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</si>
  <si>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</si>
  <si>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</si>
  <si>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</si>
  <si>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</si>
  <si>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</si>
  <si>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</si>
  <si>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</si>
  <si>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</si>
  <si>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</si>
  <si>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</si>
  <si>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</si>
  <si>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</si>
  <si>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</si>
  <si>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</si>
  <si>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</si>
  <si>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</si>
  <si>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</si>
  <si>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</si>
  <si>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</si>
  <si>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</si>
  <si>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</si>
  <si>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</si>
  <si>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</si>
  <si>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</si>
  <si>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</si>
  <si>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</si>
  <si>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</si>
  <si>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</si>
  <si>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</si>
  <si>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</si>
  <si>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</si>
  <si>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</si>
  <si>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</si>
  <si>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</si>
  <si>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</si>
  <si>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</si>
  <si>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</si>
  <si>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</si>
  <si>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</si>
  <si>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</si>
  <si>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</si>
  <si>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</si>
  <si>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</si>
  <si>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</si>
  <si>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</si>
  <si>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</si>
  <si>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</si>
  <si>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</si>
  <si>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</si>
  <si>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</si>
  <si>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</si>
  <si>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</si>
  <si>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</si>
  <si>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</si>
  <si>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</si>
  <si>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</si>
  <si>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</si>
  <si>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</si>
  <si>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</si>
  <si>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</si>
  <si>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</si>
  <si>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</si>
  <si>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</si>
  <si>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</si>
  <si>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</si>
  <si>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</si>
  <si>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</si>
  <si>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</si>
  <si>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</si>
  <si>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</si>
  <si>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</si>
  <si>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</si>
  <si>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</si>
  <si>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</si>
  <si>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</si>
  <si>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</si>
  <si>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</si>
  <si>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</si>
  <si>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</si>
  <si>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</si>
  <si>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</si>
  <si>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</si>
  <si>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</si>
  <si>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</si>
  <si>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</si>
  <si>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</si>
  <si>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</si>
  <si>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</si>
  <si>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</si>
  <si>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</si>
  <si>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</si>
  <si>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</si>
  <si>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</si>
  <si>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</si>
  <si>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</si>
  <si>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</si>
  <si>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</si>
  <si>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</si>
  <si>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</si>
  <si>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</si>
  <si>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</si>
  <si>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</si>
  <si>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</si>
  <si>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</si>
  <si>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</si>
  <si>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</si>
  <si>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</si>
  <si>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</si>
  <si>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</si>
  <si>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</si>
  <si>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</si>
  <si>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</si>
  <si>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</si>
  <si>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</si>
  <si>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</si>
  <si>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</si>
  <si>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</si>
  <si>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</si>
  <si>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</si>
  <si>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</si>
  <si>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</si>
  <si>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</si>
  <si>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</si>
  <si>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</si>
  <si>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</si>
  <si>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</si>
  <si>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</si>
  <si>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</si>
  <si>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</si>
  <si>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</si>
  <si>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</si>
  <si>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</si>
  <si>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</si>
  <si>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</si>
  <si>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</si>
  <si>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</si>
  <si>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</si>
  <si>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</si>
  <si>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</si>
  <si>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</si>
  <si>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</si>
  <si>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</si>
  <si>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</si>
  <si>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</si>
  <si>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</si>
  <si>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</si>
  <si>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</si>
  <si>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</si>
  <si>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</si>
  <si>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</si>
  <si>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</si>
  <si>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</si>
  <si>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</si>
  <si>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</si>
  <si>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</si>
  <si>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</si>
  <si>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</si>
  <si>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</si>
  <si>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</si>
  <si>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</si>
  <si>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</si>
  <si>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</si>
  <si>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</si>
  <si>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</si>
  <si>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</si>
  <si>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</si>
  <si>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</si>
  <si>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</si>
  <si>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</si>
  <si>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</si>
  <si>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</si>
  <si>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</si>
  <si>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</si>
  <si>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</si>
  <si>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</si>
  <si>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</si>
  <si>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</si>
  <si>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</si>
  <si>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</si>
  <si>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</si>
  <si>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</si>
  <si>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</si>
  <si>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</si>
  <si>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</si>
  <si>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</si>
  <si>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</si>
  <si>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</si>
  <si>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</si>
  <si>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</si>
  <si>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</si>
  <si>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</si>
  <si>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</si>
  <si>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</si>
  <si>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</si>
  <si>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</si>
  <si>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</si>
  <si>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</si>
  <si>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</si>
  <si>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</si>
  <si>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</si>
  <si>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</si>
  <si>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</si>
  <si>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</si>
  <si>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</si>
  <si>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</si>
  <si>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</si>
  <si>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</si>
  <si>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</si>
  <si>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</si>
  <si>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</si>
  <si>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</si>
  <si>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</si>
  <si>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</si>
  <si>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</si>
  <si>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</si>
  <si>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</si>
  <si>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</si>
  <si>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</si>
  <si>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</si>
  <si>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</si>
  <si>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</si>
  <si>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</si>
  <si>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</si>
  <si>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</si>
  <si>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</si>
  <si>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</si>
  <si>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</si>
  <si>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</si>
  <si>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</si>
  <si>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</si>
  <si>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</si>
  <si>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</si>
  <si>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</si>
  <si>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</si>
  <si>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</si>
  <si>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</si>
  <si>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</si>
  <si>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</si>
  <si>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</si>
  <si>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</si>
  <si>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</si>
  <si>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</si>
  <si>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</si>
  <si>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</si>
  <si>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</si>
  <si>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</si>
  <si>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</si>
  <si>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</si>
  <si>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</si>
  <si>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</si>
  <si>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</si>
  <si>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</si>
  <si>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</si>
  <si>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</si>
  <si>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</si>
  <si>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</si>
  <si>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</si>
  <si>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</si>
  <si>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</si>
  <si>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</si>
  <si>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</si>
  <si>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</si>
  <si>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</si>
  <si>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</si>
  <si>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</si>
  <si>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</si>
  <si>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</si>
  <si>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</si>
  <si>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</si>
  <si>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</si>
  <si>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</si>
  <si>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</si>
  <si>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</si>
  <si>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</si>
  <si>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</si>
  <si>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</si>
  <si>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</si>
  <si>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</si>
  <si>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</si>
  <si>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</si>
  <si>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</si>
  <si>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</si>
  <si>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</si>
  <si>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</si>
  <si>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</si>
  <si>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</si>
  <si>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</si>
  <si>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</si>
  <si>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</si>
  <si>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</si>
  <si>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</si>
  <si>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</si>
  <si>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</si>
  <si>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</si>
  <si>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</si>
  <si>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</si>
  <si>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</si>
  <si>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</si>
  <si>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</si>
  <si>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</si>
  <si>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</si>
  <si>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</si>
  <si>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</si>
  <si>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</si>
  <si>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</si>
  <si>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</si>
  <si>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</si>
  <si>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</si>
  <si>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</si>
  <si>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</si>
  <si>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</si>
  <si>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</si>
  <si>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</si>
  <si>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</si>
  <si>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</si>
  <si>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</si>
  <si>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</si>
  <si>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</si>
  <si>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</si>
  <si>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</si>
  <si>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</si>
  <si>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</si>
  <si>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</si>
  <si>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</si>
  <si>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</si>
  <si>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</si>
  <si>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</si>
  <si>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</si>
  <si>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</si>
  <si>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</si>
  <si>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</si>
  <si>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</si>
  <si>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</si>
  <si>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</si>
  <si>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</si>
  <si>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</si>
  <si>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</si>
  <si>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</si>
  <si>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</si>
  <si>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</si>
  <si>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</si>
  <si>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</si>
  <si>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</si>
  <si>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</si>
  <si>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</si>
  <si>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</si>
  <si>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</si>
  <si>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</si>
  <si>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</si>
  <si>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</si>
  <si>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</si>
  <si>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</si>
  <si>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</si>
  <si>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</si>
  <si>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</si>
  <si>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</si>
  <si>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</si>
  <si>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</si>
  <si>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</si>
  <si>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</si>
  <si>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</si>
  <si>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</si>
  <si>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</si>
  <si>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</si>
  <si>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</si>
  <si>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</si>
  <si>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</si>
  <si>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</si>
  <si>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</si>
  <si>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</si>
  <si>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</si>
  <si>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</si>
  <si>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</si>
  <si>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</si>
  <si>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</si>
  <si>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</si>
  <si>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</si>
  <si>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</si>
  <si>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</si>
  <si>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</si>
  <si>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</si>
  <si>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</si>
  <si>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</si>
  <si>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</si>
  <si>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</si>
  <si>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</si>
  <si>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</si>
  <si>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</si>
  <si>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</si>
  <si>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</si>
  <si>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</si>
  <si>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</si>
  <si>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</si>
  <si>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</si>
  <si>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</si>
  <si>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</si>
  <si>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</si>
  <si>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</si>
  <si>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</si>
  <si>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</si>
  <si>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</si>
  <si>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</si>
  <si>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</si>
  <si>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</si>
  <si>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</si>
  <si>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</si>
  <si>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</si>
  <si>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</si>
  <si>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</si>
  <si>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</si>
  <si>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</si>
  <si>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</si>
  <si>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</si>
  <si>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</si>
  <si>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</si>
  <si>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</si>
  <si>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</si>
  <si>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</si>
  <si>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</si>
  <si>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</si>
  <si>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</si>
  <si>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</si>
  <si>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</si>
  <si>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</si>
  <si>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</si>
  <si>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</si>
  <si>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</si>
  <si>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</si>
  <si>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</si>
  <si>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</si>
  <si>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</si>
  <si>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</si>
  <si>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</si>
  <si>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</si>
  <si>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</si>
  <si>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</si>
  <si>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</si>
  <si>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</si>
  <si>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</si>
  <si>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</si>
  <si>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</si>
  <si>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</si>
  <si>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</si>
  <si>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</si>
  <si>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</si>
  <si>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</si>
  <si>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</si>
  <si>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</si>
  <si>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</si>
  <si>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</si>
  <si>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</si>
  <si>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</si>
  <si>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</si>
  <si>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</si>
  <si>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</si>
  <si>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</si>
  <si>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</si>
  <si>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</si>
  <si>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</si>
  <si>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</si>
  <si>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</si>
  <si>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</si>
  <si>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</si>
  <si>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</si>
  <si>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</si>
  <si>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</si>
  <si>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</si>
  <si>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</si>
  <si>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</si>
  <si>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</si>
  <si>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</si>
  <si>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</si>
  <si>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</si>
  <si>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</si>
  <si>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</si>
  <si>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</si>
  <si>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</si>
  <si>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</si>
  <si>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</si>
  <si>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</si>
  <si>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</si>
  <si>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</si>
  <si>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</si>
  <si>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</si>
  <si>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</si>
  <si>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</si>
  <si>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</si>
  <si>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</si>
  <si>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</si>
  <si>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</si>
  <si>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</si>
  <si>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</si>
  <si>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</si>
  <si>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</si>
  <si>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</si>
  <si>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</si>
  <si>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</si>
  <si>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</si>
  <si>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</si>
  <si>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</si>
  <si>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</si>
  <si>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</si>
  <si>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</si>
  <si>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</si>
  <si>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</si>
  <si>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</si>
  <si>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</si>
  <si>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</si>
  <si>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</si>
  <si>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</si>
  <si>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</si>
  <si>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</si>
  <si>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</si>
  <si>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</si>
  <si>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</si>
  <si>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</si>
  <si>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</si>
  <si>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</si>
  <si>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</si>
  <si>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</si>
  <si>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</si>
  <si>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</si>
  <si>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</si>
  <si>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</si>
  <si>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</si>
  <si>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</si>
  <si>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</si>
  <si>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</si>
  <si>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</si>
  <si>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</si>
  <si>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</si>
  <si>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</si>
  <si>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</si>
  <si>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</si>
  <si>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</si>
  <si>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</si>
  <si>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</si>
  <si>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</si>
  <si>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</si>
  <si>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</si>
  <si>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</si>
  <si>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</si>
  <si>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</si>
  <si>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</si>
  <si>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</si>
  <si>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</si>
  <si>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</si>
  <si>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</si>
  <si>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</si>
  <si>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</si>
  <si>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</si>
  <si>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</si>
  <si>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</si>
  <si>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</si>
  <si>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</si>
  <si>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</si>
  <si>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</si>
  <si>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</si>
  <si>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</si>
  <si>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</si>
  <si>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</si>
  <si>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</si>
  <si>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</si>
  <si>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</si>
  <si>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</si>
  <si>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</si>
  <si>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</si>
  <si>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</si>
  <si>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</si>
  <si>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</si>
  <si>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</si>
  <si>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</si>
  <si>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</si>
  <si>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</si>
  <si>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</si>
  <si>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</si>
  <si>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</si>
  <si>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</si>
  <si>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</si>
  <si>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</si>
  <si>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</si>
  <si>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</si>
  <si>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</si>
  <si>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</si>
  <si>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</si>
  <si>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</si>
  <si>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</si>
  <si>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</si>
  <si>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</si>
  <si>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</si>
  <si>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</si>
  <si>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</si>
  <si>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</si>
  <si>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</si>
  <si>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</si>
  <si>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</si>
  <si>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</si>
  <si>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</si>
  <si>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</si>
  <si>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</si>
  <si>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</si>
  <si>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</si>
  <si>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</si>
  <si>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</si>
  <si>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</si>
  <si>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</si>
  <si>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</si>
  <si>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</si>
  <si>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</si>
  <si>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</si>
  <si>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</si>
  <si>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</si>
  <si>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</si>
  <si>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</si>
  <si>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</si>
  <si>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</si>
  <si>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</si>
  <si>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</si>
  <si>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</si>
  <si>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</si>
  <si>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</si>
  <si>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</si>
  <si>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</si>
  <si>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</si>
  <si>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</si>
  <si>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</si>
  <si>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</si>
  <si>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</si>
  <si>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</si>
  <si>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</si>
  <si>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</si>
  <si>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</si>
  <si>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</si>
  <si>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</si>
  <si>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</si>
  <si>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</si>
  <si>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</si>
  <si>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</si>
  <si>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</si>
  <si>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</si>
  <si>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</si>
  <si>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</si>
  <si>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</si>
  <si>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</si>
  <si>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</si>
  <si>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</si>
  <si>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</si>
  <si>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</si>
  <si>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</si>
  <si>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</si>
  <si>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</si>
  <si>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</si>
  <si>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</si>
  <si>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</si>
  <si>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</si>
  <si>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</si>
  <si>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</si>
  <si>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</si>
  <si>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</si>
  <si>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</si>
  <si>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</si>
  <si>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</si>
  <si>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</si>
  <si>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</si>
  <si>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</si>
  <si>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</si>
  <si>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</si>
  <si>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</si>
  <si>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</si>
  <si>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</si>
  <si>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</si>
  <si>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</si>
  <si>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</si>
  <si>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</si>
  <si>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</si>
  <si>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</si>
  <si>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</si>
  <si>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</si>
  <si>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</si>
  <si>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</si>
  <si>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</si>
  <si>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</si>
  <si>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</si>
  <si>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</si>
  <si>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</si>
  <si>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</si>
  <si>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</si>
  <si>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</si>
  <si>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</si>
  <si>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</si>
  <si>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</si>
  <si>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</si>
  <si>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</si>
  <si>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</si>
  <si>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</si>
  <si>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</si>
  <si>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</si>
  <si>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</si>
  <si>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</si>
  <si>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</si>
  <si>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</si>
  <si>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</si>
  <si>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</si>
  <si>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</si>
  <si>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</si>
  <si>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</si>
  <si>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</si>
  <si>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</si>
  <si>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</si>
  <si>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</si>
  <si>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</si>
  <si>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</si>
  <si>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</si>
  <si>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</si>
  <si>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</si>
  <si>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</si>
  <si>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</si>
  <si>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</si>
  <si>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</si>
  <si>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</si>
  <si>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</si>
  <si>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</si>
  <si>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</si>
  <si>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</si>
  <si>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</si>
  <si>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</si>
  <si>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</si>
  <si>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</si>
  <si>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</si>
  <si>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</si>
  <si>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</si>
  <si>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</si>
  <si>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</si>
  <si>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</si>
  <si>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</si>
  <si>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</si>
  <si>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</si>
  <si>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</si>
  <si>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</si>
  <si>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</si>
  <si>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</si>
  <si>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</si>
  <si>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</si>
  <si>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</si>
  <si>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</si>
  <si>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</si>
  <si>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</si>
  <si>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</si>
  <si>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</si>
  <si>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</si>
  <si>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</si>
  <si>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</si>
  <si>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</si>
  <si>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</si>
  <si>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</si>
  <si>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</si>
  <si>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</si>
  <si>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</si>
  <si>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</si>
  <si>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</si>
  <si>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</si>
  <si>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</si>
  <si>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</si>
  <si>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</si>
  <si>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</si>
  <si>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</si>
  <si>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</si>
  <si>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</si>
  <si>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</si>
  <si>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</si>
  <si>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</si>
  <si>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</si>
  <si>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</si>
  <si>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</si>
  <si>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</si>
  <si>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</si>
  <si>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</si>
  <si>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</si>
  <si>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</si>
  <si>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</si>
  <si>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</si>
  <si>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</si>
  <si>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</si>
  <si>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</si>
  <si>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</si>
  <si>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</si>
  <si>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</si>
  <si>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</si>
  <si>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</si>
  <si>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</si>
  <si>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</si>
  <si>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</si>
  <si>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</si>
  <si>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</si>
  <si>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</si>
  <si>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</si>
  <si>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</si>
  <si>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</si>
  <si>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</si>
  <si>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</si>
  <si>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</si>
  <si>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</si>
  <si>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</si>
  <si>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</si>
  <si>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</si>
  <si>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</si>
  <si>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</si>
  <si>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</si>
  <si>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</si>
  <si>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</si>
  <si>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</si>
  <si>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</si>
  <si>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</si>
  <si>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</si>
  <si>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</si>
  <si>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</si>
  <si>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</si>
  <si>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</si>
  <si>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</si>
  <si>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</si>
  <si>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</si>
  <si>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</si>
  <si>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</si>
  <si>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</si>
  <si>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</si>
  <si>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</si>
  <si>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</si>
  <si>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</si>
  <si>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</si>
  <si>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</si>
  <si>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</si>
  <si>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</si>
  <si>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</si>
  <si>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</si>
  <si>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</si>
  <si>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</si>
  <si>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</si>
  <si>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</si>
  <si>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</si>
  <si>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</si>
  <si>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</si>
  <si>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</si>
  <si>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</si>
  <si>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</si>
  <si>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</si>
  <si>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</si>
  <si>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</si>
  <si>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</si>
  <si>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</si>
  <si>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</si>
  <si>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</si>
  <si>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</si>
  <si>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</si>
  <si>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</si>
  <si>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</si>
  <si>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</si>
  <si>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</si>
  <si>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</si>
  <si>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</si>
  <si>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</si>
  <si>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</si>
  <si>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</si>
  <si>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</si>
  <si>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</si>
  <si>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</si>
  <si>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</si>
  <si>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</si>
  <si>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</si>
  <si>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</si>
  <si>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</si>
  <si>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</si>
  <si>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</si>
  <si>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</si>
  <si>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</si>
  <si>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</si>
  <si>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</si>
  <si>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</si>
  <si>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</si>
  <si>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</si>
  <si>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</si>
  <si>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</si>
  <si>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</si>
  <si>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</si>
  <si>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</si>
  <si>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</si>
  <si>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</si>
  <si>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</si>
  <si>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</si>
  <si>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</si>
  <si>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</si>
  <si>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</si>
  <si>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</si>
  <si>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</si>
  <si>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</si>
  <si>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</si>
  <si>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</si>
  <si>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</si>
  <si>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</si>
  <si>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</si>
  <si>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</si>
  <si>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</si>
  <si>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</si>
  <si>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</si>
  <si>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</si>
  <si>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</si>
  <si>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</si>
  <si>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</si>
  <si>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</si>
  <si>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</si>
  <si>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</si>
  <si>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</si>
  <si>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</si>
  <si>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</si>
  <si>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</si>
  <si>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</si>
  <si>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</si>
  <si>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</si>
  <si>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</si>
  <si>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</si>
  <si>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</si>
  <si>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</si>
  <si>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</si>
  <si>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</si>
  <si>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</si>
  <si>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</si>
  <si>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</si>
  <si>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</si>
  <si>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</si>
  <si>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</si>
  <si>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</si>
  <si>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</si>
  <si>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</si>
  <si>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</si>
  <si>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</si>
  <si>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</si>
  <si>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</si>
  <si>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</si>
  <si>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</si>
  <si>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</si>
  <si>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</si>
  <si>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</si>
  <si>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</si>
  <si>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</si>
  <si>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</si>
  <si>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</si>
  <si>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</si>
  <si>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</si>
  <si>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</si>
  <si>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</si>
  <si>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</si>
  <si>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</si>
  <si>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</si>
  <si>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</si>
  <si>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</si>
  <si>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</si>
  <si>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</si>
  <si>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</si>
  <si>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</si>
  <si>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</si>
  <si>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</si>
  <si>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</si>
  <si>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</si>
  <si>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</si>
  <si>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</si>
  <si>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</si>
  <si>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</si>
  <si>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</si>
  <si>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</si>
  <si>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</si>
  <si>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</si>
  <si>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</si>
  <si>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</si>
  <si>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</si>
  <si>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</si>
  <si>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</si>
  <si>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</si>
  <si>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</si>
  <si>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</si>
  <si>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</si>
  <si>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</si>
  <si>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</si>
  <si>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</si>
  <si>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</si>
  <si>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</si>
  <si>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</si>
  <si>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</si>
  <si>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</si>
  <si>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</si>
  <si>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</si>
  <si>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</si>
  <si>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</si>
  <si>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</si>
  <si>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</si>
  <si>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</si>
  <si>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</si>
  <si>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</si>
  <si>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</si>
  <si>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</si>
  <si>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</si>
  <si>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</si>
  <si>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</si>
  <si>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</si>
  <si>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</si>
  <si>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</si>
  <si>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</si>
  <si>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</si>
  <si>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</si>
  <si>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</si>
  <si>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</si>
  <si>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</si>
  <si>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</si>
  <si>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</si>
  <si>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</si>
  <si>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</si>
  <si>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</si>
  <si>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</si>
  <si>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</si>
  <si>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</si>
  <si>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</si>
  <si>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</si>
  <si>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</si>
  <si>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</si>
  <si>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</si>
  <si>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</si>
  <si>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</si>
  <si>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</si>
  <si>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</si>
  <si>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</si>
  <si>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</si>
  <si>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</si>
  <si>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</si>
  <si>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</si>
  <si>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</si>
  <si>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</si>
  <si>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</si>
  <si>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</si>
  <si>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</si>
  <si>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</si>
  <si>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</si>
  <si>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</si>
  <si>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</si>
  <si>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</si>
  <si>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</si>
  <si>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</si>
  <si>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</si>
  <si>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</si>
  <si>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</si>
  <si>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</si>
  <si>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</si>
  <si>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</si>
  <si>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</si>
  <si>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</si>
  <si>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</si>
  <si>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</si>
  <si>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</si>
  <si>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</si>
  <si>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</si>
  <si>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</si>
  <si>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</si>
  <si>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</si>
  <si>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</si>
  <si>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</si>
  <si>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</si>
  <si>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</si>
  <si>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</si>
  <si>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</si>
  <si>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</si>
  <si>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</si>
  <si>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</si>
  <si>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</si>
  <si>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</si>
  <si>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</si>
  <si>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</si>
  <si>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</si>
  <si>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</si>
  <si>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</si>
  <si>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</si>
  <si>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</si>
  <si>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</si>
  <si>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</si>
  <si>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</si>
  <si>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</si>
  <si>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</si>
  <si>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</si>
  <si>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</si>
  <si>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</si>
  <si>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</si>
  <si>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</si>
  <si>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</si>
  <si>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</si>
  <si>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</si>
  <si>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</si>
  <si>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</si>
  <si>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</si>
  <si>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</si>
  <si>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</si>
  <si>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</si>
  <si>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</si>
  <si>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</si>
  <si>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</si>
  <si>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</si>
  <si>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</si>
  <si>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</si>
  <si>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</si>
  <si>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</si>
  <si>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</si>
  <si>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</si>
  <si>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</si>
  <si>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</si>
  <si>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</si>
  <si>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</si>
  <si>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</si>
  <si>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</si>
  <si>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</si>
  <si>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</si>
  <si>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</si>
  <si>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</si>
  <si>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</si>
  <si>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</si>
  <si>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</si>
  <si>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</si>
  <si>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</si>
  <si>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</si>
  <si>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</si>
  <si>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</si>
  <si>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</si>
  <si>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</si>
  <si>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</si>
  <si>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</si>
  <si>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</si>
  <si>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</si>
  <si>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</si>
  <si>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</si>
  <si>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</si>
  <si>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</si>
  <si>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</si>
  <si>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</si>
  <si>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</si>
  <si>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</si>
  <si>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</si>
  <si>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</si>
  <si>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</si>
  <si>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</si>
  <si>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</si>
  <si>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</si>
  <si>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</si>
  <si>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</si>
  <si>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</si>
  <si>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</si>
  <si>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</si>
  <si>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</si>
  <si>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</si>
  <si>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</si>
  <si>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</si>
  <si>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</si>
  <si>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</si>
  <si>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</si>
  <si>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</si>
  <si>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</si>
  <si>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</si>
  <si>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</si>
  <si>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</si>
  <si>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</si>
  <si>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</si>
  <si>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</si>
  <si>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</si>
  <si>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</si>
  <si>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</si>
  <si>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</si>
  <si>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</si>
  <si>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</si>
  <si>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</si>
  <si>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</si>
  <si>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</si>
  <si>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</si>
  <si>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</si>
  <si>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</si>
  <si>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</si>
  <si>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</si>
  <si>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</si>
  <si>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</si>
  <si>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</si>
  <si>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</si>
  <si>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</si>
  <si>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</si>
  <si>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</si>
  <si>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</si>
  <si>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</si>
  <si>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</si>
  <si>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</si>
  <si>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</si>
  <si>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</si>
  <si>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</si>
  <si>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</si>
  <si>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</si>
  <si>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</si>
  <si>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</si>
  <si>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</si>
  <si>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</si>
  <si>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</si>
  <si>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</si>
  <si>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</si>
  <si>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</si>
  <si>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</si>
  <si>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</si>
  <si>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</si>
  <si>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</si>
  <si>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</si>
  <si>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</si>
  <si>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</si>
  <si>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</si>
  <si>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</si>
  <si>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</si>
  <si>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</si>
  <si>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</si>
  <si>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</si>
  <si>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</si>
  <si>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</si>
  <si>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</si>
  <si>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</si>
  <si>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</si>
  <si>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</si>
  <si>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</si>
  <si>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</si>
  <si>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</si>
  <si>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</si>
  <si>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</si>
  <si>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</si>
  <si>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</si>
  <si>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</si>
  <si>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</si>
  <si>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</si>
  <si>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</si>
  <si>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</si>
  <si>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</si>
  <si>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</si>
  <si>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</si>
  <si>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</si>
  <si>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</si>
  <si>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</si>
  <si>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</si>
  <si>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</si>
  <si>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</si>
  <si>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</si>
  <si>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</si>
  <si>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</si>
  <si>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</si>
  <si>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</si>
  <si>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</si>
  <si>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</si>
  <si>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</si>
  <si>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</si>
  <si>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</si>
  <si>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</si>
  <si>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</si>
  <si>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</si>
  <si>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</si>
  <si>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</si>
  <si>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</si>
  <si>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</si>
  <si>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</si>
  <si>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</si>
  <si>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</si>
  <si>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</si>
  <si>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</si>
  <si>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</si>
  <si>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</si>
  <si>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</si>
  <si>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</si>
  <si>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</si>
  <si>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</si>
  <si>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</si>
  <si>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</si>
  <si>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</si>
  <si>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</si>
  <si>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</si>
  <si>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</si>
  <si>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</si>
  <si>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</si>
  <si>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</si>
  <si>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</si>
  <si>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</si>
  <si>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</si>
  <si>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</si>
  <si>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</si>
  <si>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</si>
  <si>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</si>
  <si>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</si>
  <si>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</si>
  <si>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</si>
  <si>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</si>
  <si>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</si>
  <si>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</si>
  <si>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</si>
  <si>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</si>
  <si>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</si>
  <si>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</si>
  <si>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</si>
  <si>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</si>
  <si>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</si>
  <si>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</si>
  <si>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</si>
  <si>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</si>
  <si>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</si>
  <si>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</si>
  <si>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</si>
  <si>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</si>
  <si>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</si>
  <si>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</si>
  <si>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</si>
  <si>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</si>
  <si>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</si>
  <si>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</si>
  <si>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</si>
  <si>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</si>
  <si>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</si>
  <si>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</si>
  <si>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</si>
  <si>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</si>
  <si>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</si>
  <si>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</si>
  <si>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</si>
  <si>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</si>
  <si>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</si>
  <si>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</si>
  <si>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</si>
  <si>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</si>
  <si>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</si>
  <si>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</si>
  <si>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</si>
  <si>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</si>
  <si>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</si>
  <si>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</si>
  <si>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</si>
  <si>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</si>
  <si>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</si>
  <si>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</si>
  <si>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</si>
  <si>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</si>
  <si>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</si>
  <si>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</si>
  <si>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</si>
  <si>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</si>
  <si>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</si>
  <si>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</si>
  <si>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</si>
  <si>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</si>
  <si>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</si>
  <si>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</si>
  <si>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</si>
  <si>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</si>
  <si>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</si>
  <si>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</si>
  <si>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</si>
  <si>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</si>
  <si>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</si>
  <si>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</si>
  <si>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</si>
  <si>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</si>
  <si>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</si>
  <si>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</si>
  <si>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</si>
  <si>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</si>
  <si>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</si>
  <si>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</si>
  <si>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</si>
  <si>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</si>
  <si>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</si>
  <si>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</si>
  <si>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</si>
  <si>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</si>
  <si>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</si>
  <si>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</si>
  <si>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</si>
  <si>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</si>
  <si>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</si>
  <si>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</si>
  <si>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</si>
  <si>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</si>
  <si>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</si>
  <si>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</si>
  <si>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</si>
  <si>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</si>
  <si>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</si>
  <si>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</si>
  <si>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</si>
  <si>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</si>
  <si>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</si>
  <si>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</si>
  <si>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</si>
  <si>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</si>
  <si>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</si>
  <si>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</si>
  <si>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</si>
  <si>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</si>
  <si>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</si>
  <si>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</si>
  <si>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</si>
  <si>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</si>
  <si>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</si>
  <si>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</si>
  <si>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</si>
  <si>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</si>
  <si>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</si>
  <si>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</si>
  <si>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</si>
  <si>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</si>
  <si>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</si>
  <si>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</si>
  <si>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</si>
  <si>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</si>
  <si>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</si>
  <si>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</si>
  <si>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</si>
  <si>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</si>
  <si>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</si>
  <si>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</si>
  <si>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</si>
  <si>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</si>
  <si>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</si>
  <si>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</si>
  <si>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</si>
  <si>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</si>
  <si>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</si>
  <si>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</si>
  <si>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</si>
  <si>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</si>
  <si>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</si>
  <si>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</si>
  <si>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</si>
  <si>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</si>
  <si>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</si>
  <si>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</si>
  <si>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</si>
  <si>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</si>
  <si>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</si>
  <si>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</si>
  <si>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</si>
  <si>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</si>
  <si>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</si>
  <si>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</si>
  <si>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</si>
  <si>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</si>
  <si>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</si>
  <si>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</si>
  <si>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</si>
  <si>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</si>
  <si>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</si>
  <si>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</si>
  <si>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</si>
  <si>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</si>
  <si>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</si>
  <si>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</si>
  <si>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</si>
  <si>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</si>
  <si>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</si>
  <si>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</si>
  <si>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</si>
  <si>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</si>
  <si>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</si>
  <si>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</si>
  <si>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</si>
  <si>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</si>
  <si>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</si>
  <si>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</si>
  <si>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</si>
  <si>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</si>
  <si>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</si>
  <si>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</si>
  <si>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</si>
  <si>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</si>
  <si>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</si>
  <si>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</si>
  <si>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</si>
  <si>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</si>
  <si>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</si>
  <si>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</si>
  <si>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</si>
  <si>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</si>
  <si>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</si>
  <si>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</si>
  <si>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</si>
  <si>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</si>
  <si>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</si>
  <si>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</si>
  <si>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</si>
  <si>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</si>
  <si>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</si>
  <si>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</si>
  <si>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</si>
  <si>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</si>
  <si>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</si>
  <si>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</si>
  <si>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</si>
  <si>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</si>
  <si>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</si>
  <si>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</si>
  <si>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</si>
  <si>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</si>
  <si>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</si>
  <si>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</si>
  <si>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</si>
  <si>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</si>
  <si>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</si>
  <si>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</si>
  <si>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</si>
  <si>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</si>
  <si>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</si>
  <si>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</si>
  <si>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</si>
  <si>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</si>
  <si>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</si>
  <si>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</si>
  <si>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</si>
  <si>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</si>
  <si>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</si>
  <si>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</si>
  <si>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</si>
  <si>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</si>
  <si>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</si>
  <si>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</si>
  <si>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</si>
  <si>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</si>
  <si>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</si>
  <si>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</si>
  <si>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</si>
  <si>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</si>
  <si>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</si>
  <si>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</si>
  <si>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</si>
  <si>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</si>
  <si>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</si>
  <si>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</si>
  <si>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</si>
  <si>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</si>
  <si>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</si>
  <si>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</si>
  <si>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</si>
  <si>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</si>
  <si>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</si>
  <si>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</si>
  <si>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</si>
  <si>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</si>
  <si>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</si>
  <si>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</si>
  <si>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</si>
  <si>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</si>
  <si>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</si>
  <si>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</si>
  <si>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</si>
  <si>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</si>
  <si>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</si>
  <si>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</si>
  <si>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</si>
  <si>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</si>
  <si>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</si>
  <si>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</si>
  <si>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</si>
  <si>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</si>
  <si>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</si>
  <si>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</si>
  <si>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</si>
  <si>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</si>
  <si>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</si>
  <si>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</si>
  <si>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</si>
  <si>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</si>
  <si>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</si>
  <si>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</si>
  <si>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</si>
  <si>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</si>
  <si>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</si>
  <si>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</si>
  <si>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</si>
  <si>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</si>
  <si>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</si>
  <si>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</si>
  <si>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</si>
  <si>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</si>
  <si>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</si>
  <si>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</si>
  <si>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</si>
  <si>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</si>
  <si>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</si>
  <si>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</si>
  <si>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</si>
  <si>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</si>
  <si>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</si>
  <si>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</si>
  <si>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</si>
  <si>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</si>
  <si>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</si>
  <si>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</si>
  <si>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</si>
  <si>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</si>
  <si>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</si>
  <si>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</si>
  <si>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</si>
  <si>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</si>
  <si>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</si>
  <si>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</si>
  <si>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</si>
  <si>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</si>
  <si>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</si>
  <si>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</si>
  <si>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</si>
  <si>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</si>
  <si>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</si>
  <si>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</si>
  <si>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</si>
  <si>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</si>
  <si>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</si>
  <si>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</si>
  <si>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</si>
  <si>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</si>
  <si>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</si>
  <si>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</si>
  <si>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</si>
  <si>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</si>
  <si>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</si>
  <si>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</si>
  <si>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</si>
  <si>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</si>
  <si>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</si>
  <si>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</si>
  <si>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</si>
  <si>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</si>
  <si>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</si>
  <si>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</si>
  <si>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</si>
  <si>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</si>
  <si>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</si>
  <si>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</si>
  <si>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</si>
  <si>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</si>
  <si>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</si>
  <si>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</si>
  <si>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</si>
  <si>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</si>
  <si>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</si>
  <si>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</si>
  <si>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</si>
  <si>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</si>
  <si>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</si>
  <si>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</si>
  <si>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</si>
  <si>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</si>
  <si>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</si>
  <si>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</si>
  <si>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</si>
  <si>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</si>
  <si>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</si>
  <si>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</si>
  <si>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</si>
  <si>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</si>
  <si>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</si>
  <si>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</si>
  <si>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</si>
  <si>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</si>
  <si>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</si>
  <si>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</si>
  <si>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</si>
  <si>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</si>
  <si>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</si>
  <si>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</si>
  <si>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</si>
  <si>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</si>
  <si>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</si>
  <si>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</si>
  <si>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</si>
  <si>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</si>
  <si>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</si>
  <si>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</si>
  <si>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</si>
  <si>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</si>
  <si>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</si>
  <si>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</si>
  <si>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</si>
  <si>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</si>
  <si>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</si>
  <si>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</si>
  <si>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</si>
  <si>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</si>
  <si>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</si>
  <si>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</si>
  <si>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</si>
  <si>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</si>
  <si>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</si>
  <si>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</si>
  <si>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</si>
  <si>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</si>
  <si>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</si>
  <si>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</si>
  <si>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</si>
  <si>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</si>
  <si>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</si>
  <si>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</si>
  <si>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</si>
  <si>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</si>
  <si>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</si>
  <si>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</si>
  <si>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</si>
  <si>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</si>
  <si>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</si>
  <si>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</si>
  <si>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</si>
  <si>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</si>
  <si>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</si>
  <si>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</si>
  <si>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</si>
  <si>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</si>
  <si>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</si>
  <si>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</si>
  <si>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</si>
  <si>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</si>
  <si>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</si>
  <si>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</si>
  <si>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</si>
  <si>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</si>
  <si>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</si>
  <si>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</si>
  <si>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</si>
  <si>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</si>
  <si>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</si>
  <si>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</si>
  <si>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</si>
  <si>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</si>
  <si>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</si>
  <si>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</si>
  <si>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</si>
  <si>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</si>
  <si>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</si>
  <si>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</si>
  <si>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</si>
  <si>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</si>
  <si>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</si>
  <si>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</si>
  <si>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</si>
  <si>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</si>
  <si>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</si>
  <si>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</si>
  <si>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</si>
  <si>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</si>
  <si>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</si>
  <si>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</si>
  <si>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</si>
  <si>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</si>
  <si>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</si>
  <si>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</si>
  <si>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</si>
  <si>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</si>
  <si>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</si>
  <si>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</si>
  <si>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</si>
  <si>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</si>
  <si>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</si>
  <si>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</si>
  <si>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</si>
  <si>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</si>
  <si>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</si>
  <si>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</si>
  <si>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</si>
  <si>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</si>
  <si>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</si>
  <si>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</si>
  <si>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</si>
  <si>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</si>
  <si>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</si>
  <si>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</si>
  <si>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</si>
  <si>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</si>
  <si>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</si>
  <si>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</si>
  <si>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</si>
  <si>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</si>
  <si>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</si>
  <si>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</si>
  <si>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</si>
  <si>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</si>
  <si>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</si>
  <si>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</si>
  <si>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</si>
  <si>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</si>
  <si>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</si>
  <si>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</si>
  <si>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</si>
  <si>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</si>
  <si>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</si>
  <si>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</si>
  <si>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</si>
  <si>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</si>
  <si>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</si>
  <si>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</si>
  <si>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</si>
  <si>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</si>
  <si>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</si>
  <si>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</si>
  <si>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</si>
  <si>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</si>
  <si>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</si>
  <si>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</si>
  <si>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</si>
  <si>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</si>
  <si>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</si>
  <si>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</si>
  <si>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</si>
  <si>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</si>
  <si>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</si>
  <si>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</si>
  <si>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</si>
  <si>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</si>
  <si>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</si>
  <si>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</si>
  <si>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</si>
  <si>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</si>
  <si>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</si>
  <si>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</si>
  <si>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</si>
  <si>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</si>
  <si>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</si>
  <si>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</si>
  <si>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</si>
  <si>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</si>
  <si>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</si>
  <si>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</si>
  <si>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</si>
  <si>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</si>
  <si>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</si>
  <si>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</si>
  <si>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</si>
  <si>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</si>
  <si>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</si>
  <si>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</si>
  <si>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</si>
  <si>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</si>
  <si>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</si>
  <si>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</si>
  <si>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</si>
  <si>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</si>
  <si>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</si>
  <si>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</si>
  <si>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</si>
  <si>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</si>
  <si>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</si>
  <si>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</si>
  <si>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</si>
  <si>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</si>
  <si>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</si>
  <si>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</si>
  <si>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</si>
  <si>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</si>
  <si>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</si>
  <si>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</si>
  <si>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</si>
  <si>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</si>
  <si>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</si>
  <si>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</si>
  <si>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</si>
  <si>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</si>
  <si>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</si>
  <si>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</si>
  <si>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</si>
  <si>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</si>
  <si>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</si>
  <si>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</si>
  <si>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</si>
  <si>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</si>
  <si>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</si>
  <si>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</si>
  <si>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</si>
  <si>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</si>
  <si>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</si>
  <si>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</si>
  <si>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</si>
  <si>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</si>
  <si>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</si>
  <si>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</si>
  <si>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</si>
  <si>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</si>
  <si>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</si>
  <si>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</si>
  <si>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</si>
  <si>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</si>
  <si>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</si>
  <si>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</si>
  <si>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</si>
  <si>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</si>
  <si>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</si>
  <si>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</si>
  <si>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</si>
  <si>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</si>
  <si>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</si>
  <si>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</si>
  <si>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</si>
  <si>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</si>
  <si>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</si>
  <si>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</si>
  <si>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</si>
  <si>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</si>
  <si>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</si>
  <si>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</si>
  <si>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</si>
  <si>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</si>
  <si>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</si>
  <si>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</si>
  <si>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</si>
  <si>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</si>
  <si>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</si>
  <si>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</si>
  <si>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</si>
  <si>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</si>
  <si>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</si>
  <si>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</si>
  <si>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</si>
  <si>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</si>
  <si>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</si>
  <si>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</si>
  <si>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</si>
  <si>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</si>
  <si>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</si>
  <si>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</si>
  <si>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</si>
  <si>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</si>
  <si>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</si>
  <si>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</si>
  <si>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</si>
  <si>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</si>
  <si>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</si>
  <si>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</si>
  <si>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</si>
  <si>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</si>
  <si>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</si>
  <si>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</si>
  <si>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</si>
  <si>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</si>
  <si>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</si>
  <si>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</si>
  <si>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</si>
  <si>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</si>
  <si>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</si>
  <si>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</si>
  <si>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</si>
  <si>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</si>
  <si>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</si>
  <si>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</si>
  <si>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</si>
  <si>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</si>
  <si>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</si>
  <si>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</si>
  <si>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</si>
  <si>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</si>
  <si>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</si>
  <si>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</si>
  <si>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</si>
  <si>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</si>
  <si>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</si>
  <si>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</si>
  <si>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</si>
  <si>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</si>
  <si>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</si>
  <si>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</si>
  <si>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</si>
  <si>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</si>
  <si>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</si>
  <si>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</si>
  <si>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</si>
  <si>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</si>
  <si>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</si>
  <si>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</si>
  <si>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</si>
  <si>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</si>
  <si>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</si>
  <si>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</si>
  <si>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</si>
  <si>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</si>
  <si>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</si>
  <si>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</si>
  <si>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</si>
  <si>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</si>
  <si>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</si>
  <si>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</si>
  <si>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</si>
  <si>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</si>
  <si>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</si>
  <si>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</si>
  <si>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</si>
  <si>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</si>
  <si>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</si>
  <si>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</si>
  <si>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</si>
  <si>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</si>
  <si>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</si>
  <si>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</si>
  <si>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</si>
  <si>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</si>
  <si>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</si>
  <si>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</si>
  <si>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</si>
  <si>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</si>
  <si>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</si>
  <si>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</si>
  <si>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</si>
  <si>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</si>
  <si>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</si>
  <si>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</si>
  <si>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</si>
  <si>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</si>
  <si>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</si>
  <si>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</si>
  <si>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</si>
  <si>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</si>
  <si>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</si>
  <si>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</si>
  <si>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</si>
  <si>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</si>
  <si>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</si>
  <si>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</si>
  <si>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</si>
  <si>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</si>
  <si>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</si>
  <si>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</si>
  <si>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</si>
  <si>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</si>
  <si>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</si>
  <si>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</si>
  <si>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</si>
  <si>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</si>
  <si>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</si>
  <si>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</si>
  <si>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</si>
  <si>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</si>
  <si>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</si>
  <si>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</si>
  <si>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</si>
  <si>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</si>
  <si>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</si>
  <si>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</si>
  <si>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</si>
  <si>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</si>
  <si>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</si>
  <si>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</si>
  <si>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</si>
  <si>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</si>
  <si>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</si>
  <si>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</si>
  <si>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</si>
  <si>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</si>
  <si>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</si>
  <si>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</si>
  <si>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</si>
  <si>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</si>
  <si>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</si>
  <si>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</si>
  <si>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</si>
  <si>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</si>
  <si>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</si>
  <si>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</si>
  <si>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</si>
  <si>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</si>
  <si>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</si>
  <si>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</si>
  <si>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</si>
  <si>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</si>
  <si>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</si>
  <si>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</si>
  <si>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</si>
  <si>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</si>
  <si>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</si>
  <si>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</si>
  <si>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</si>
  <si>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</si>
  <si>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</si>
  <si>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</si>
  <si>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</si>
  <si>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</si>
  <si>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</si>
  <si>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</si>
  <si>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</si>
  <si>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</si>
  <si>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</si>
  <si>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</si>
  <si>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</si>
  <si>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</si>
  <si>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</si>
  <si>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</si>
  <si>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</si>
  <si>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</si>
  <si>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</si>
  <si>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</si>
  <si>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</si>
  <si>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</si>
  <si>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</si>
  <si>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</si>
  <si>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</si>
  <si>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</si>
  <si>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</si>
  <si>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</si>
  <si>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</si>
  <si>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</si>
  <si>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</si>
  <si>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</si>
  <si>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</si>
  <si>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</si>
  <si>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</si>
  <si>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</si>
  <si>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</si>
  <si>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</si>
  <si>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</si>
  <si>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</si>
  <si>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</si>
  <si>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</si>
  <si>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</si>
  <si>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</si>
  <si>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</si>
  <si>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</si>
  <si>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</si>
  <si>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</si>
  <si>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</si>
  <si>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</si>
  <si>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</si>
  <si>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</si>
  <si>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</si>
  <si>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</si>
  <si>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</si>
  <si>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</si>
  <si>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</si>
  <si>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</si>
  <si>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</si>
  <si>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</si>
  <si>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</si>
  <si>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</si>
  <si>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</si>
  <si>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</si>
  <si>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</si>
  <si>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</si>
  <si>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</si>
  <si>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</si>
  <si>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</si>
  <si>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</si>
  <si>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</si>
  <si>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</si>
  <si>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</si>
  <si>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</si>
  <si>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</si>
  <si>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</si>
  <si>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</si>
  <si>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</si>
  <si>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</si>
  <si>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</si>
  <si>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</si>
  <si>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</si>
  <si>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</si>
  <si>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</si>
  <si>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</si>
  <si>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</si>
  <si>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</si>
  <si>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</si>
  <si>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</si>
  <si>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</si>
  <si>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</si>
  <si>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</si>
  <si>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</si>
  <si>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</si>
  <si>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</si>
  <si>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</si>
  <si>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</si>
  <si>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</si>
  <si>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</si>
  <si>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</si>
  <si>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</si>
  <si>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</si>
  <si>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</si>
  <si>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</si>
  <si>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</si>
  <si>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</si>
  <si>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</si>
  <si>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</si>
  <si>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</si>
  <si>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</si>
  <si>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</si>
  <si>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</si>
  <si>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</si>
  <si>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</si>
  <si>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</si>
  <si>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</si>
  <si>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</si>
  <si>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</si>
  <si>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</si>
  <si>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</si>
  <si>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</si>
  <si>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</si>
  <si>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</si>
  <si>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</si>
  <si>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</si>
  <si>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</si>
  <si>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</si>
  <si>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</si>
  <si>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</si>
  <si>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</si>
  <si>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</si>
  <si>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</si>
  <si>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</si>
  <si>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</si>
  <si>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</si>
  <si>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</si>
  <si>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</si>
  <si>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</si>
  <si>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</si>
  <si>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</si>
  <si>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</si>
  <si>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</si>
  <si>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</si>
  <si>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</si>
  <si>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</si>
  <si>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</si>
  <si>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</si>
  <si>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</si>
  <si>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</si>
  <si>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</si>
  <si>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</si>
  <si>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</si>
  <si>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</si>
  <si>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</si>
  <si>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</si>
  <si>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</si>
  <si>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</si>
  <si>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</si>
  <si>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</si>
  <si>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</si>
  <si>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</si>
  <si>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</si>
  <si>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</si>
  <si>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</si>
  <si>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</si>
  <si>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</si>
  <si>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</si>
  <si>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</si>
  <si>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</si>
  <si>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</si>
  <si>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</si>
  <si>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</si>
  <si>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</si>
  <si>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</si>
  <si>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</si>
  <si>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</si>
  <si>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</si>
  <si>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</si>
  <si>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</si>
  <si>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</si>
  <si>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</si>
  <si>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</si>
  <si>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</si>
  <si>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</si>
  <si>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</si>
  <si>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</si>
  <si>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</si>
  <si>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</si>
  <si>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</si>
  <si>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</si>
  <si>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</si>
  <si>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</si>
  <si>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</si>
  <si>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</si>
  <si>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</si>
  <si>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</si>
  <si>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</si>
  <si>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</si>
  <si>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</si>
  <si>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</si>
  <si>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</si>
  <si>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</si>
  <si>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</si>
  <si>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</si>
  <si>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</si>
  <si>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</si>
  <si>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</si>
  <si>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</si>
  <si>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</si>
  <si>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</si>
  <si>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</si>
  <si>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</si>
  <si>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</si>
  <si>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</si>
  <si>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</si>
  <si>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</si>
  <si>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</si>
  <si>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</si>
  <si>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</si>
  <si>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</si>
  <si>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</si>
  <si>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</si>
  <si>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</si>
  <si>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</si>
  <si>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</si>
  <si>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</si>
  <si>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</si>
  <si>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</si>
  <si>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</si>
  <si>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</si>
  <si>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</si>
  <si>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</si>
  <si>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</si>
  <si>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</si>
  <si>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</si>
  <si>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</si>
  <si>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</si>
  <si>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</si>
  <si>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</si>
  <si>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</si>
  <si>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</si>
  <si>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</si>
  <si>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</si>
  <si>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</si>
  <si>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</si>
  <si>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</si>
  <si>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</si>
  <si>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</si>
  <si>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</si>
  <si>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</si>
  <si>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</si>
  <si>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</si>
  <si>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</si>
  <si>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</si>
  <si>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</si>
  <si>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</si>
  <si>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</si>
  <si>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</si>
  <si>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</si>
  <si>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</si>
  <si>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</si>
  <si>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</si>
  <si>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</si>
  <si>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</si>
  <si>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</si>
  <si>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</si>
  <si>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</si>
  <si>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</si>
  <si>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</si>
  <si>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</si>
  <si>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</si>
  <si>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</si>
  <si>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</si>
  <si>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</si>
  <si>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</si>
  <si>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</si>
  <si>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</si>
  <si>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</si>
  <si>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</si>
  <si>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</si>
  <si>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</si>
  <si>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</si>
  <si>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</si>
  <si>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</si>
  <si>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</si>
  <si>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</si>
  <si>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</si>
  <si>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</si>
  <si>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</si>
  <si>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</si>
  <si>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</si>
  <si>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</si>
  <si>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</si>
  <si>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</si>
  <si>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</si>
  <si>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</si>
  <si>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</si>
  <si>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</si>
  <si>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</si>
  <si>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</si>
  <si>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</si>
  <si>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</si>
  <si>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</si>
  <si>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</si>
  <si>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</si>
  <si>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</si>
  <si>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</si>
  <si>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</si>
  <si>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</si>
  <si>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</si>
  <si>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</si>
  <si>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</si>
  <si>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</si>
  <si>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</si>
  <si>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</si>
  <si>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</si>
  <si>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</si>
  <si>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</si>
  <si>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</si>
  <si>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</si>
  <si>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</si>
  <si>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</si>
  <si>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</si>
  <si>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</si>
  <si>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</si>
  <si>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</si>
  <si>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</si>
  <si>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</si>
  <si>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</si>
  <si>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</si>
  <si>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</si>
  <si>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</si>
  <si>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</si>
  <si>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</si>
  <si>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</si>
  <si>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</si>
  <si>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</si>
  <si>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</si>
  <si>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</si>
  <si>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</si>
  <si>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</si>
  <si>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</si>
  <si>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</si>
  <si>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</si>
  <si>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</si>
  <si>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</si>
  <si>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</si>
  <si>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</si>
  <si>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</si>
  <si>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</si>
  <si>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</si>
  <si>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</si>
  <si>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</si>
  <si>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</si>
  <si>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</si>
  <si>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</si>
  <si>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</si>
  <si>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</si>
  <si>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</si>
  <si>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</si>
  <si>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</si>
  <si>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</si>
  <si>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</si>
  <si>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</si>
  <si>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</si>
  <si>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</si>
  <si>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</si>
  <si>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</si>
  <si>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</si>
  <si>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</si>
  <si>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</si>
  <si>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</si>
  <si>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</si>
  <si>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</si>
  <si>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</si>
  <si>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</si>
  <si>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</si>
  <si>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</si>
  <si>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</si>
  <si>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</si>
  <si>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</si>
  <si>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</si>
  <si>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</si>
  <si>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</si>
  <si>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</si>
  <si>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</si>
  <si>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</si>
  <si>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</si>
  <si>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</si>
  <si>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</si>
  <si>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</si>
  <si>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</si>
  <si>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</si>
  <si>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</si>
  <si>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</si>
  <si>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</si>
  <si>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</si>
  <si>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</si>
  <si>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</si>
  <si>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</si>
  <si>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</si>
  <si>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</si>
  <si>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</si>
  <si>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</si>
  <si>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</si>
  <si>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</si>
  <si>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</si>
  <si>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</si>
  <si>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</si>
  <si>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</si>
  <si>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</si>
  <si>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</si>
  <si>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</si>
  <si>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</si>
  <si>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</si>
  <si>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</si>
  <si>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</si>
  <si>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</si>
  <si>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</si>
  <si>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</si>
  <si>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</si>
  <si>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</si>
  <si>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</si>
  <si>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</si>
  <si>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</si>
  <si>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</si>
  <si>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</si>
  <si>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</si>
  <si>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</si>
  <si>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</si>
  <si>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</si>
  <si>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</si>
  <si>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</si>
  <si>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</si>
  <si>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</si>
  <si>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</si>
  <si>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</si>
  <si>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</si>
  <si>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</si>
  <si>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</si>
  <si>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</si>
  <si>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</si>
  <si>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</si>
  <si>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</si>
  <si>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</si>
  <si>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</si>
  <si>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</si>
  <si>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</si>
  <si>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</si>
  <si>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</si>
  <si>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</si>
  <si>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</si>
  <si>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</si>
  <si>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</si>
  <si>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</si>
  <si>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</si>
  <si>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</si>
  <si>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</si>
  <si>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</si>
  <si>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</si>
  <si>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</si>
  <si>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</si>
  <si>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</si>
  <si>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</si>
  <si>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</si>
  <si>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</si>
  <si>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</si>
  <si>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</si>
  <si>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</si>
  <si>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</si>
  <si>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</si>
  <si>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</si>
  <si>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</si>
  <si>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</si>
  <si>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</si>
  <si>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</si>
  <si>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</si>
  <si>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</si>
  <si>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</si>
  <si>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</si>
  <si>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</si>
  <si>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</si>
  <si>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</si>
  <si>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</si>
  <si>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</si>
  <si>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</si>
  <si>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</si>
  <si>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</si>
  <si>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</si>
  <si>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</si>
  <si>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</si>
  <si>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</si>
  <si>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</si>
  <si>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</si>
  <si>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</si>
  <si>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</si>
  <si>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</si>
  <si>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</si>
  <si>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</si>
  <si>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</si>
  <si>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</si>
  <si>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</si>
  <si>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</si>
  <si>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</si>
  <si>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</si>
  <si>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</si>
  <si>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</si>
  <si>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</si>
  <si>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</si>
  <si>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</si>
  <si>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</si>
  <si>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</si>
  <si>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</si>
  <si>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</si>
  <si>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</si>
  <si>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</si>
  <si>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</si>
  <si>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</si>
  <si>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</si>
  <si>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</si>
  <si>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</si>
  <si>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</si>
  <si>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</si>
  <si>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</si>
  <si>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</si>
  <si>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</si>
  <si>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</si>
  <si>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</si>
  <si>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</si>
  <si>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</si>
  <si>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</si>
  <si>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</si>
  <si>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</si>
  <si>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</si>
  <si>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</si>
  <si>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</si>
  <si>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</si>
  <si>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</si>
  <si>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</si>
  <si>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</si>
  <si>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</si>
  <si>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</si>
  <si>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</si>
  <si>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</si>
  <si>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</si>
  <si>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</si>
  <si>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</si>
  <si>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</si>
  <si>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</si>
  <si>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</si>
  <si>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</si>
  <si>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</si>
  <si>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</si>
  <si>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</si>
  <si>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</si>
  <si>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</si>
  <si>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</si>
  <si>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</si>
  <si>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</si>
  <si>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</si>
  <si>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</si>
  <si>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</si>
  <si>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</si>
  <si>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</si>
  <si>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</si>
  <si>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</si>
  <si>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</si>
  <si>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</si>
  <si>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</si>
  <si>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</si>
  <si>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</si>
  <si>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</si>
  <si>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</si>
  <si>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</si>
  <si>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</si>
  <si>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</si>
  <si>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</si>
  <si>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</si>
  <si>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</si>
  <si>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</si>
  <si>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</si>
  <si>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</si>
  <si>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</si>
  <si>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</si>
  <si>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</si>
  <si>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</si>
  <si>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</si>
  <si>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</si>
  <si>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</si>
  <si>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</si>
  <si>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</si>
  <si>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</si>
  <si>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</si>
  <si>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</si>
  <si>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</si>
  <si>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</si>
  <si>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</si>
  <si>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</si>
  <si>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</si>
  <si>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</si>
  <si>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</si>
  <si>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</si>
  <si>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</si>
  <si>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</si>
  <si>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</si>
  <si>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</si>
  <si>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</si>
  <si>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</si>
  <si>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</si>
  <si>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</si>
  <si>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</si>
  <si>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</si>
  <si>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</si>
  <si>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</si>
  <si>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</si>
  <si>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</si>
  <si>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</si>
  <si>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</si>
  <si>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</si>
  <si>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</si>
  <si>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</si>
  <si>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</si>
  <si>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</si>
  <si>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</si>
  <si>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</si>
  <si>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</si>
  <si>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</si>
  <si>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</si>
  <si>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</si>
  <si>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</si>
  <si>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</si>
  <si>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</si>
  <si>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</si>
  <si>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</si>
  <si>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</si>
  <si>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</si>
  <si>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</si>
  <si>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</si>
  <si>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</si>
  <si>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</si>
  <si>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</si>
  <si>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</si>
  <si>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</si>
  <si>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</si>
  <si>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</si>
  <si>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</si>
  <si>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</si>
  <si>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</si>
  <si>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</si>
  <si>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</si>
  <si>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</si>
  <si>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</si>
  <si>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</si>
  <si>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</si>
  <si>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</si>
  <si>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</si>
  <si>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</si>
  <si>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</si>
  <si>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</si>
  <si>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</si>
  <si>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</si>
  <si>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</si>
  <si>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</si>
  <si>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</si>
  <si>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</si>
  <si>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</si>
  <si>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</si>
  <si>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</si>
  <si>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</si>
  <si>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</si>
  <si>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</si>
  <si>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</si>
  <si>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</si>
  <si>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</si>
  <si>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</si>
  <si>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</si>
  <si>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</si>
  <si>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</si>
  <si>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</si>
  <si>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</si>
  <si>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</si>
  <si>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</si>
  <si>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</si>
  <si>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</si>
  <si>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</si>
  <si>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</si>
  <si>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</si>
  <si>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</si>
  <si>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</si>
  <si>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</si>
  <si>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</si>
  <si>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</si>
  <si>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</si>
  <si>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</si>
  <si>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</si>
  <si>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</si>
  <si>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</si>
  <si>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</si>
  <si>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</si>
  <si>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</si>
  <si>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</si>
  <si>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</si>
  <si>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</si>
  <si>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</si>
  <si>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</si>
  <si>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</si>
  <si>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</si>
  <si>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</si>
  <si>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</si>
  <si>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</si>
  <si>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</si>
  <si>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</si>
  <si>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</si>
  <si>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</si>
  <si>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</si>
  <si>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</si>
  <si>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</si>
  <si>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</si>
  <si>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</si>
  <si>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</si>
  <si>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</si>
  <si>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</si>
  <si>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</si>
  <si>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</si>
  <si>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</si>
  <si>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</si>
  <si>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</si>
  <si>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</si>
  <si>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</si>
  <si>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</si>
  <si>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</si>
  <si>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</si>
  <si>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</si>
  <si>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</si>
  <si>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</si>
  <si>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</si>
  <si>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</si>
  <si>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</si>
  <si>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</si>
  <si>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</si>
  <si>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</si>
  <si>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</si>
  <si>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</si>
  <si>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</si>
  <si>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</si>
  <si>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</si>
  <si>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</si>
  <si>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</si>
  <si>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</si>
  <si>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</si>
  <si>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</si>
  <si>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</si>
  <si>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</si>
  <si>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</si>
  <si>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</si>
  <si>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</si>
  <si>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</si>
  <si>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</si>
  <si>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</si>
  <si>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</si>
  <si>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</si>
  <si>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</si>
  <si>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</si>
  <si>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</si>
  <si>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</si>
  <si>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</si>
  <si>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</si>
  <si>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</si>
  <si>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</si>
  <si>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</si>
  <si>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</si>
  <si>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</si>
  <si>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</si>
  <si>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</si>
  <si>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</si>
  <si>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</si>
  <si>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</si>
  <si>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</si>
  <si>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</si>
  <si>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</si>
  <si>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</si>
  <si>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</si>
  <si>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</si>
  <si>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</si>
  <si>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</si>
  <si>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</si>
  <si>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</si>
  <si>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</si>
  <si>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</si>
  <si>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</si>
  <si>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</si>
  <si>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</si>
  <si>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</si>
  <si>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</si>
  <si>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</si>
  <si>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</si>
  <si>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</si>
  <si>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</si>
  <si>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</si>
  <si>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</si>
  <si>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</si>
  <si>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</si>
  <si>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</si>
  <si>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</si>
  <si>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</si>
  <si>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</si>
  <si>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</si>
  <si>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</si>
  <si>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</si>
  <si>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</si>
  <si>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</si>
  <si>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</si>
  <si>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</si>
  <si>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</si>
  <si>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</si>
  <si>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</si>
  <si>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</si>
  <si>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</si>
  <si>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</si>
  <si>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</si>
  <si>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</si>
  <si>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</si>
  <si>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</si>
  <si>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</si>
  <si>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</si>
  <si>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</si>
  <si>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</si>
  <si>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</si>
  <si>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</si>
  <si>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</si>
  <si>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</si>
  <si>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</si>
  <si>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</si>
  <si>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</si>
  <si>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</si>
  <si>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</si>
  <si>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</si>
  <si>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</si>
  <si>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</si>
  <si>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</si>
  <si>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</si>
  <si>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</si>
  <si>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</si>
  <si>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</si>
  <si>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</si>
  <si>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</si>
  <si>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</si>
  <si>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</si>
  <si>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</si>
  <si>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</si>
  <si>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</si>
  <si>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</si>
  <si>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</si>
  <si>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</si>
  <si>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</si>
  <si>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</si>
  <si>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</si>
  <si>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</si>
  <si>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</si>
  <si>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</si>
  <si>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</si>
  <si>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</si>
  <si>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</si>
  <si>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</si>
  <si>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</si>
  <si>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</si>
  <si>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</si>
  <si>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</si>
  <si>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</si>
  <si>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</si>
  <si>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</si>
  <si>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</si>
  <si>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</si>
  <si>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</si>
  <si>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</si>
  <si>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</si>
  <si>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</si>
  <si>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</si>
  <si>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</si>
  <si>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</si>
  <si>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</si>
  <si>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</si>
  <si>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</si>
  <si>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</si>
  <si>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</si>
  <si>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</si>
  <si>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</si>
  <si>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</si>
  <si>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</si>
  <si>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</si>
  <si>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</si>
  <si>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</si>
  <si>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</si>
  <si>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</si>
  <si>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</si>
  <si>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</si>
  <si>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</si>
  <si>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</si>
  <si>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</si>
  <si>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</si>
  <si>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</si>
  <si>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</si>
  <si>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</si>
  <si>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</si>
  <si>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</si>
  <si>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</si>
  <si>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</si>
  <si>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</si>
  <si>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</si>
  <si>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</si>
  <si>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</si>
  <si>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</si>
  <si>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</si>
  <si>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</si>
  <si>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</si>
  <si>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</si>
  <si>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</si>
  <si>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</si>
  <si>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</si>
  <si>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</si>
  <si>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</si>
  <si>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</si>
  <si>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</si>
  <si>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</si>
  <si>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</si>
  <si>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</si>
  <si>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</si>
  <si>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</si>
  <si>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</si>
  <si>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</si>
  <si>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</si>
  <si>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</si>
  <si>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</si>
  <si>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</si>
  <si>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</si>
  <si>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</si>
  <si>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</si>
  <si>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</si>
  <si>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</si>
  <si>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</si>
  <si>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</si>
  <si>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</si>
  <si>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</si>
  <si>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</si>
  <si>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</si>
  <si>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</si>
  <si>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</si>
  <si>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</si>
  <si>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</si>
  <si>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</si>
  <si>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</si>
  <si>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</si>
  <si>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</si>
  <si>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</si>
  <si>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</si>
  <si>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</si>
  <si>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</si>
  <si>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</si>
  <si>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</si>
  <si>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</si>
  <si>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</si>
  <si>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</si>
  <si>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</si>
  <si>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</si>
  <si>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</si>
  <si>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</si>
  <si>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</si>
  <si>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</si>
  <si>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</si>
  <si>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</si>
  <si>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</si>
  <si>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</si>
  <si>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</si>
  <si>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</si>
  <si>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</si>
  <si>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</si>
  <si>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</si>
  <si>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</si>
  <si>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</si>
  <si>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</si>
  <si>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</si>
  <si>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</si>
  <si>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</si>
  <si>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</si>
  <si>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</si>
  <si>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</si>
  <si>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</si>
  <si>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</si>
  <si>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</si>
  <si>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</si>
  <si>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</si>
  <si>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</si>
  <si>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</si>
  <si>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</si>
  <si>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</si>
  <si>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</si>
  <si>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</si>
  <si>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</si>
  <si>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</si>
  <si>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</si>
  <si>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</si>
  <si>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</si>
  <si>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</si>
  <si>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</si>
  <si>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</si>
  <si>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</si>
  <si>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</si>
  <si>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</si>
  <si>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</si>
  <si>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</si>
  <si>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</si>
  <si>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</si>
  <si>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</si>
  <si>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</si>
  <si>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</si>
  <si>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</si>
  <si>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</si>
  <si>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</si>
  <si>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</si>
  <si>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</si>
  <si>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</si>
  <si>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</si>
  <si>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</si>
  <si>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</si>
  <si>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</si>
  <si>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</si>
  <si>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</si>
  <si>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</si>
  <si>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</si>
  <si>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</si>
  <si>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</si>
  <si>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</si>
  <si>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</si>
  <si>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</si>
  <si>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</si>
  <si>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</si>
  <si>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</si>
  <si>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</si>
  <si>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</si>
  <si>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</si>
  <si>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</si>
  <si>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</si>
  <si>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</si>
  <si>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</si>
  <si>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</si>
  <si>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</si>
  <si>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</si>
  <si>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</si>
  <si>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</si>
  <si>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</si>
  <si>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</si>
  <si>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</si>
  <si>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</si>
  <si>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</si>
  <si>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</si>
  <si>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</si>
  <si>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</si>
  <si>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</si>
  <si>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</si>
  <si>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</si>
  <si>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</si>
  <si>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</si>
  <si>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</si>
  <si>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</si>
  <si>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</si>
  <si>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</si>
  <si>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</si>
  <si>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</si>
  <si>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</si>
  <si>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</si>
  <si>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</si>
  <si>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</si>
  <si>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</si>
  <si>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</si>
  <si>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</si>
  <si>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</si>
  <si>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</si>
  <si>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</si>
  <si>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</si>
  <si>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</si>
  <si>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</si>
  <si>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</si>
  <si>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</si>
  <si>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</si>
  <si>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</si>
  <si>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</si>
  <si>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</si>
  <si>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</si>
  <si>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</si>
  <si>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</si>
  <si>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</si>
  <si>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</si>
  <si>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</si>
  <si>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</si>
  <si>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</si>
  <si>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</si>
  <si>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</si>
  <si>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</si>
  <si>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</si>
  <si>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</si>
  <si>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</si>
  <si>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</si>
  <si>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</si>
  <si>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</si>
  <si>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</si>
  <si>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</si>
  <si>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</si>
  <si>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</si>
  <si>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</si>
  <si>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</si>
  <si>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</si>
  <si>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</si>
  <si>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</si>
  <si>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</si>
  <si>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</si>
  <si>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</si>
  <si>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</si>
  <si>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</si>
  <si>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</si>
  <si>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</si>
  <si>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</si>
  <si>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</si>
  <si>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</si>
  <si>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</si>
  <si>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</si>
  <si>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</si>
  <si>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</si>
  <si>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</si>
  <si>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</si>
  <si>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</si>
  <si>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</si>
  <si>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</si>
  <si>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</si>
  <si>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</si>
  <si>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</si>
  <si>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</si>
  <si>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</si>
  <si>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</si>
  <si>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</si>
  <si>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</si>
  <si>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</si>
  <si>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</si>
  <si>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</si>
  <si>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</si>
  <si>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</si>
  <si>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</si>
  <si>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</si>
  <si>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</si>
  <si>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</si>
  <si>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</si>
  <si>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</si>
  <si>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</si>
  <si>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</si>
  <si>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</si>
  <si>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</si>
  <si>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</si>
  <si>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</si>
  <si>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</si>
  <si>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</si>
  <si>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</si>
  <si>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</si>
  <si>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</si>
  <si>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</si>
  <si>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</si>
  <si>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</si>
  <si>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</si>
  <si>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</si>
  <si>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</si>
  <si>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</si>
  <si>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</si>
  <si>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</si>
  <si>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</si>
  <si>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</si>
  <si>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</si>
  <si>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</si>
  <si>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</si>
  <si>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</si>
  <si>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</si>
  <si>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</si>
  <si>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</si>
  <si>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</si>
  <si>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</si>
  <si>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</si>
  <si>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</si>
  <si>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</si>
  <si>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</si>
  <si>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</si>
  <si>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</si>
  <si>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</si>
  <si>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</si>
  <si>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</si>
  <si>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</si>
  <si>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</si>
  <si>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</si>
  <si>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</si>
  <si>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</si>
  <si>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</si>
  <si>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</si>
  <si>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</si>
  <si>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</si>
  <si>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</si>
  <si>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</si>
  <si>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</si>
  <si>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</si>
  <si>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</si>
  <si>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</si>
  <si>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</si>
  <si>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</si>
  <si>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</si>
  <si>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</si>
  <si>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</si>
  <si>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</si>
  <si>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</si>
  <si>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</si>
  <si>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</si>
  <si>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</si>
  <si>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</si>
  <si>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</si>
  <si>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</si>
  <si>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</si>
  <si>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</si>
  <si>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</si>
  <si>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</si>
  <si>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</si>
  <si>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</si>
  <si>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</si>
  <si>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</si>
  <si>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</si>
  <si>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</si>
  <si>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</si>
  <si>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</si>
  <si>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</si>
  <si>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</si>
  <si>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</si>
  <si>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</si>
  <si>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</si>
  <si>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</si>
  <si>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</si>
  <si>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</si>
  <si>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</si>
  <si>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</si>
  <si>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</si>
  <si>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</si>
  <si>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</si>
  <si>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</si>
  <si>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</si>
  <si>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</si>
  <si>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</si>
  <si>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</si>
  <si>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</si>
  <si>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</si>
  <si>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</si>
  <si>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</si>
  <si>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</si>
  <si>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</si>
  <si>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</si>
  <si>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</si>
  <si>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</si>
  <si>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</si>
  <si>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</si>
  <si>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</si>
  <si>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</si>
  <si>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</si>
  <si>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</si>
  <si>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</si>
  <si>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</si>
  <si>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</si>
  <si>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</si>
  <si>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</si>
  <si>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</si>
  <si>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</si>
  <si>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</si>
  <si>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</si>
  <si>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</si>
  <si>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</si>
  <si>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</si>
  <si>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</si>
  <si>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</si>
  <si>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</si>
  <si>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</si>
  <si>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</si>
  <si>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</si>
  <si>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</si>
  <si>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</si>
  <si>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</si>
  <si>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</si>
  <si>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</si>
  <si>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</si>
  <si>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</si>
  <si>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</si>
  <si>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</si>
  <si>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</si>
  <si>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</si>
  <si>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</si>
  <si>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</si>
  <si>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</si>
  <si>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</si>
  <si>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</si>
  <si>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</si>
  <si>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</si>
  <si>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</si>
  <si>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</si>
  <si>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</si>
  <si>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</si>
  <si>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</si>
  <si>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</si>
  <si>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</si>
  <si>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</si>
  <si>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</si>
  <si>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</si>
  <si>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</si>
  <si>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</si>
  <si>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</si>
  <si>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</si>
  <si>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</si>
  <si>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</si>
  <si>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</si>
  <si>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</si>
  <si>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</si>
  <si>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</si>
  <si>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</si>
  <si>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</si>
  <si>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</si>
  <si>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</si>
  <si>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</si>
  <si>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</si>
  <si>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</si>
  <si>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</si>
  <si>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</si>
  <si>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</si>
  <si>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</si>
  <si>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</si>
  <si>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</si>
  <si>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</si>
  <si>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</si>
  <si>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</si>
  <si>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</si>
  <si>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</si>
  <si>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</si>
  <si>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</si>
  <si>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</si>
  <si>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</si>
  <si>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</si>
  <si>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</si>
  <si>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</si>
  <si>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</si>
  <si>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</si>
  <si>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</si>
  <si>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</si>
  <si>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</si>
  <si>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</si>
  <si>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</si>
  <si>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</si>
  <si>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</si>
  <si>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</si>
  <si>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</si>
  <si>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</si>
  <si>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</si>
  <si>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</si>
  <si>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</si>
  <si>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</si>
  <si>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</si>
  <si>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</si>
  <si>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</si>
  <si>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</si>
  <si>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</si>
  <si>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</si>
  <si>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</si>
  <si>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</si>
  <si>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</si>
  <si>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</si>
  <si>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</si>
  <si>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</si>
  <si>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</si>
  <si>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</si>
  <si>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</si>
  <si>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</si>
  <si>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</si>
  <si>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</si>
  <si>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</si>
  <si>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</si>
  <si>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</si>
  <si>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</si>
  <si>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</si>
  <si>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</si>
  <si>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</si>
  <si>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</si>
  <si>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</si>
  <si>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</si>
  <si>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</si>
  <si>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</si>
  <si>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</si>
  <si>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</si>
  <si>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</si>
  <si>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</si>
  <si>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</si>
  <si>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</si>
  <si>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</si>
  <si>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</si>
  <si>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</si>
  <si>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</si>
  <si>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</si>
  <si>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</si>
  <si>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</si>
  <si>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</si>
  <si>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</si>
  <si>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</si>
  <si>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</si>
  <si>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</si>
  <si>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</si>
  <si>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</si>
  <si>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</si>
  <si>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</si>
  <si>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</si>
  <si>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</si>
  <si>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</si>
  <si>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</si>
  <si>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</si>
  <si>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</si>
  <si>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</si>
  <si>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</si>
  <si>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</si>
  <si>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</si>
  <si>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</si>
  <si>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</si>
  <si>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</si>
  <si>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</si>
  <si>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</si>
  <si>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</si>
  <si>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</si>
  <si>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</si>
  <si>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</si>
  <si>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</si>
  <si>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</si>
  <si>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</si>
  <si>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</si>
  <si>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</si>
  <si>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</si>
  <si>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</si>
  <si>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</si>
  <si>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</si>
  <si>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</si>
  <si>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</si>
  <si>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</si>
  <si>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</si>
  <si>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</si>
  <si>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</si>
  <si>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</si>
  <si>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</si>
  <si>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</si>
  <si>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</si>
  <si>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</si>
  <si>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</si>
  <si>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</si>
  <si>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</si>
  <si>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</si>
  <si>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</si>
  <si>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</si>
  <si>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</si>
  <si>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</si>
  <si>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</si>
  <si>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</si>
  <si>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</si>
  <si>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</si>
  <si>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</si>
  <si>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</si>
  <si>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</si>
  <si>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</si>
  <si>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</si>
  <si>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</si>
  <si>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</si>
  <si>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</si>
  <si>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</si>
  <si>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</si>
  <si>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</si>
  <si>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</si>
  <si>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</si>
  <si>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</si>
  <si>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</si>
  <si>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</si>
  <si>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</si>
  <si>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</si>
  <si>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</si>
  <si>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</si>
  <si>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</si>
  <si>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</si>
  <si>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</si>
  <si>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</si>
  <si>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</si>
  <si>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</si>
  <si>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</si>
  <si>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</si>
  <si>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</si>
  <si>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</si>
  <si>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</si>
  <si>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</si>
  <si>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</si>
  <si>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</si>
  <si>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</si>
  <si>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</si>
  <si>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</si>
  <si>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</si>
  <si>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</si>
  <si>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</si>
  <si>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</si>
  <si>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</si>
  <si>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</si>
  <si>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</si>
  <si>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</si>
  <si>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</si>
  <si>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</si>
  <si>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</si>
  <si>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</si>
  <si>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</si>
  <si>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</si>
  <si>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</si>
  <si>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</si>
  <si>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</si>
  <si>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</si>
  <si>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</si>
  <si>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</si>
  <si>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</si>
  <si>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</si>
  <si>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</si>
  <si>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</si>
  <si>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</si>
  <si>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</si>
  <si>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</si>
  <si>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</si>
  <si>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</si>
  <si>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</si>
  <si>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</si>
  <si>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</si>
  <si>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</si>
  <si>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</si>
  <si>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</si>
  <si>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</si>
  <si>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</si>
  <si>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</si>
  <si>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</si>
  <si>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</si>
  <si>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</si>
  <si>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</si>
  <si>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</si>
  <si>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</si>
  <si>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</si>
  <si>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</si>
  <si>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</si>
  <si>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</si>
  <si>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</si>
  <si>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</si>
  <si>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</si>
  <si>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</si>
  <si>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</si>
  <si>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</si>
  <si>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</si>
  <si>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</si>
  <si>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</si>
  <si>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</si>
  <si>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</si>
  <si>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</si>
  <si>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</si>
  <si>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</si>
  <si>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</si>
  <si>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</si>
  <si>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</si>
  <si>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</si>
  <si>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</si>
  <si>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</si>
  <si>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</si>
  <si>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</si>
  <si>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</si>
  <si>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</si>
  <si>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</si>
  <si>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</si>
  <si>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</si>
  <si>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</si>
  <si>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</si>
  <si>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</si>
  <si>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</si>
  <si>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</si>
  <si>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</si>
  <si>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</si>
  <si>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</si>
  <si>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</si>
  <si>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</si>
  <si>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</si>
  <si>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</si>
  <si>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</si>
  <si>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</si>
  <si>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</si>
  <si>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</si>
  <si>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</si>
  <si>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</si>
  <si>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</si>
  <si>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</si>
  <si>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</si>
  <si>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</si>
  <si>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</si>
  <si>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</si>
  <si>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</si>
  <si>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</si>
  <si>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</si>
  <si>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</si>
  <si>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</si>
  <si>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</si>
  <si>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</si>
  <si>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</si>
  <si>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</si>
  <si>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</si>
  <si>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</si>
  <si>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</si>
  <si>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</si>
  <si>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</si>
  <si>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</si>
  <si>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</si>
  <si>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</si>
  <si>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</si>
  <si>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</si>
  <si>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</si>
  <si>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</si>
  <si>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</si>
  <si>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</si>
  <si>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</si>
  <si>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</si>
  <si>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</si>
  <si>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</si>
  <si>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</si>
  <si>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</si>
  <si>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</si>
  <si>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</si>
  <si>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</si>
  <si>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</si>
  <si>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</si>
  <si>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</si>
  <si>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</si>
  <si>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</si>
  <si>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</si>
  <si>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</si>
  <si>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</si>
  <si>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</si>
  <si>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</si>
  <si>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</si>
  <si>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</si>
  <si>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</si>
  <si>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</si>
  <si>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</si>
  <si>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</si>
  <si>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</si>
  <si>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</si>
  <si>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</si>
  <si>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</si>
  <si>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</si>
  <si>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</si>
  <si>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</si>
  <si>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</si>
  <si>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</si>
  <si>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</si>
  <si>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</si>
  <si>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</si>
  <si>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</si>
  <si>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</si>
  <si>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</si>
  <si>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</si>
  <si>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</si>
  <si>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</si>
  <si>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</si>
  <si>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</si>
  <si>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</si>
  <si>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</si>
  <si>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</si>
  <si>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</si>
  <si>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</si>
  <si>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</si>
  <si>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</si>
  <si>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</si>
  <si>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</si>
  <si>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</si>
  <si>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</si>
  <si>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</si>
  <si>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</si>
  <si>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</si>
  <si>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</si>
  <si>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</si>
  <si>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</si>
  <si>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</si>
  <si>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</si>
  <si>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</si>
  <si>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</si>
  <si>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</si>
  <si>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</si>
  <si>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</si>
  <si>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</si>
  <si>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</si>
  <si>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</si>
  <si>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</si>
  <si>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</si>
  <si>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</si>
  <si>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</si>
  <si>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</si>
  <si>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</si>
  <si>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</si>
  <si>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</si>
  <si>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</si>
  <si>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</si>
  <si>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</si>
  <si>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</si>
  <si>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</si>
  <si>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</si>
  <si>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</si>
  <si>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</si>
  <si>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</si>
  <si>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</si>
  <si>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</si>
  <si>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</si>
  <si>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</si>
  <si>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</si>
  <si>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</si>
  <si>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</si>
  <si>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</si>
  <si>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</si>
  <si>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</si>
  <si>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</si>
  <si>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</si>
  <si>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</si>
  <si>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</si>
  <si>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</si>
  <si>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</si>
  <si>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</si>
  <si>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</si>
  <si>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</si>
  <si>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</si>
  <si>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</si>
  <si>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</si>
  <si>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</si>
  <si>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</si>
  <si>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</si>
  <si>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</si>
  <si>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</si>
  <si>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</si>
  <si>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</si>
  <si>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</si>
  <si>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</si>
  <si>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</si>
  <si>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</si>
  <si>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</si>
  <si>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</si>
  <si>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</si>
  <si>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</si>
  <si>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</si>
  <si>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</si>
  <si>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</si>
  <si>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</si>
  <si>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</si>
  <si>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</si>
  <si>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</si>
  <si>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</si>
  <si>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</si>
  <si>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</si>
  <si>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</si>
  <si>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</si>
  <si>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</si>
  <si>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</si>
  <si>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</si>
  <si>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</si>
  <si>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</si>
  <si>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</si>
  <si>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</si>
  <si>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</si>
  <si>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</si>
  <si>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</si>
  <si>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</si>
  <si>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</si>
  <si>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</si>
  <si>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</si>
  <si>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</si>
  <si>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</si>
  <si>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</si>
  <si>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</si>
  <si>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</si>
  <si>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</si>
  <si>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</si>
  <si>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</si>
  <si>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</si>
  <si>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</si>
  <si>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</si>
  <si>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</si>
  <si>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</si>
  <si>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</si>
  <si>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</si>
  <si>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</si>
  <si>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</si>
  <si>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</si>
  <si>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</si>
  <si>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</si>
  <si>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</si>
  <si>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</si>
  <si>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</si>
  <si>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</si>
  <si>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</si>
  <si>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</si>
  <si>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</si>
  <si>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</si>
  <si>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</si>
  <si>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</si>
  <si>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</si>
  <si>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</si>
  <si>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</si>
  <si>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</si>
  <si>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</si>
  <si>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</si>
  <si>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</si>
  <si>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</si>
  <si>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</si>
  <si>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</si>
  <si>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</si>
  <si>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</si>
  <si>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</si>
  <si>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</si>
  <si>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</si>
  <si>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</si>
  <si>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</si>
  <si>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</si>
  <si>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</si>
  <si>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</si>
  <si>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</si>
  <si>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</si>
  <si>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</si>
  <si>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</si>
  <si>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</si>
  <si>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</si>
  <si>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</si>
  <si>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</si>
  <si>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</si>
  <si>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</si>
  <si>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</si>
  <si>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</si>
  <si>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</si>
  <si>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</si>
  <si>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</si>
  <si>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</si>
  <si>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</si>
  <si>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</si>
  <si>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</si>
  <si>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</si>
  <si>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</si>
  <si>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</si>
  <si>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</si>
  <si>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</si>
  <si>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</si>
  <si>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</si>
  <si>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</si>
  <si>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</si>
  <si>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</si>
  <si>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</si>
  <si>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</si>
  <si>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</si>
  <si>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</si>
  <si>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</si>
  <si>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</si>
  <si>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</si>
  <si>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</si>
  <si>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</si>
  <si>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</si>
  <si>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</si>
  <si>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</si>
  <si>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</si>
  <si>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</si>
  <si>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</si>
  <si>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</si>
  <si>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</si>
  <si>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</si>
  <si>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</si>
  <si>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</si>
  <si>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</si>
  <si>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</si>
  <si>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</si>
  <si>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</si>
  <si>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</si>
  <si>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</si>
  <si>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</si>
  <si>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</si>
  <si>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</si>
  <si>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</si>
  <si>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</si>
  <si>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</si>
  <si>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</si>
  <si>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</si>
  <si>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</si>
  <si>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</si>
  <si>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</si>
  <si>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</si>
  <si>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</si>
  <si>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</si>
  <si>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</si>
  <si>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</si>
  <si>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</si>
  <si>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</si>
  <si>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</si>
  <si>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</si>
  <si>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</si>
  <si>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</si>
  <si>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</si>
  <si>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</si>
  <si>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</si>
  <si>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</si>
  <si>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</si>
  <si>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</si>
  <si>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</si>
  <si>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</si>
  <si>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</si>
  <si>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</si>
  <si>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</si>
  <si>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</si>
  <si>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</si>
  <si>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</si>
  <si>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</si>
  <si>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</si>
  <si>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</si>
  <si>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</si>
  <si>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</si>
  <si>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</si>
  <si>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</si>
  <si>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</si>
  <si>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</si>
  <si>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</si>
  <si>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</si>
  <si>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</si>
  <si>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</si>
  <si>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</si>
  <si>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</si>
  <si>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</si>
  <si>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</si>
  <si>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</si>
  <si>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</si>
  <si>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</si>
  <si>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</si>
  <si>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</si>
  <si>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</si>
  <si>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</si>
  <si>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</si>
  <si>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</si>
  <si>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</si>
  <si>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</si>
  <si>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</si>
  <si>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</si>
  <si>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</si>
  <si>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</si>
  <si>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</si>
  <si>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</si>
  <si>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</si>
  <si>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</si>
  <si>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</si>
  <si>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</si>
  <si>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</si>
  <si>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</si>
  <si>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</si>
  <si>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</si>
  <si>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</si>
  <si>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</si>
  <si>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</si>
  <si>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</si>
  <si>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</si>
  <si>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</si>
  <si>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</si>
  <si>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</si>
  <si>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</si>
  <si>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</si>
  <si>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</si>
  <si>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</si>
  <si>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</si>
  <si>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</si>
  <si>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</si>
  <si>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</si>
  <si>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</si>
  <si>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</si>
  <si>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</si>
  <si>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</si>
  <si>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</si>
  <si>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</si>
  <si>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</si>
  <si>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</si>
  <si>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</si>
  <si>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</si>
  <si>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</si>
  <si>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</si>
  <si>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</si>
  <si>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</si>
  <si>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</si>
  <si>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</si>
  <si>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</si>
  <si>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</si>
  <si>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</si>
  <si>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</si>
  <si>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</si>
  <si>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</si>
  <si>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</si>
  <si>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</si>
  <si>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</si>
  <si>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</si>
  <si>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</si>
  <si>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</si>
  <si>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</si>
  <si>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</si>
  <si>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</si>
  <si>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</si>
  <si>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</si>
  <si>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</si>
  <si>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</si>
  <si>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</si>
  <si>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</si>
  <si>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</si>
  <si>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</si>
  <si>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</si>
  <si>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</si>
  <si>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</si>
  <si>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</si>
  <si>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</si>
  <si>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</si>
  <si>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</si>
  <si>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</si>
  <si>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</si>
  <si>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</si>
  <si>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</si>
  <si>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</si>
  <si>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</si>
  <si>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</si>
  <si>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</si>
  <si>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</si>
  <si>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</si>
  <si>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</si>
  <si>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</si>
  <si>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</si>
  <si>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</si>
  <si>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</si>
  <si>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</si>
  <si>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</si>
  <si>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</si>
  <si>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</si>
  <si>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</si>
  <si>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</si>
  <si>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</si>
  <si>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</si>
  <si>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</si>
  <si>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</si>
  <si>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</si>
  <si>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</si>
  <si>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</si>
  <si>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</si>
  <si>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</si>
  <si>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</si>
  <si>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</si>
  <si>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</si>
  <si>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</si>
  <si>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</si>
  <si>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</si>
  <si>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</si>
  <si>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</si>
  <si>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</si>
  <si>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</si>
  <si>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</si>
  <si>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</si>
  <si>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</si>
  <si>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</si>
  <si>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</si>
  <si>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</si>
  <si>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</si>
  <si>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</si>
  <si>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</si>
  <si>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</si>
  <si>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</si>
  <si>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</si>
  <si>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</si>
  <si>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</si>
  <si>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</si>
  <si>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</si>
  <si>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</si>
  <si>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</si>
  <si>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</si>
  <si>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</si>
  <si>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</si>
  <si>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</si>
  <si>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</si>
  <si>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</si>
  <si>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</si>
  <si>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</si>
  <si>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</si>
  <si>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</si>
  <si>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</si>
  <si>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</si>
  <si>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</si>
  <si>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</si>
  <si>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</si>
  <si>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</si>
  <si>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</si>
  <si>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</si>
  <si>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</si>
  <si>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</si>
  <si>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</si>
  <si>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</si>
  <si>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</si>
  <si>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</si>
  <si>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</si>
  <si>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</si>
  <si>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</si>
  <si>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</si>
  <si>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</si>
  <si>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</si>
  <si>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</si>
  <si>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</si>
  <si>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</si>
  <si>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</si>
  <si>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</si>
  <si>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</si>
  <si>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</si>
  <si>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</si>
  <si>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</si>
  <si>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</si>
  <si>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</si>
  <si>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</si>
  <si>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</si>
  <si>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</si>
  <si>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</si>
  <si>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</si>
  <si>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</si>
  <si>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</si>
  <si>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</si>
  <si>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</si>
  <si>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</si>
  <si>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</si>
  <si>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</si>
  <si>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</si>
  <si>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</si>
  <si>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</si>
  <si>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</si>
  <si>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</si>
  <si>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</si>
  <si>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</si>
  <si>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</si>
  <si>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</si>
  <si>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</si>
  <si>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</si>
  <si>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</si>
  <si>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</si>
  <si>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</si>
  <si>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</si>
  <si>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</si>
  <si>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</si>
  <si>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</si>
  <si>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</si>
  <si>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</si>
  <si>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</si>
  <si>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</si>
  <si>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</si>
  <si>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</si>
  <si>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</si>
  <si>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</si>
  <si>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</si>
  <si>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</si>
  <si>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</si>
  <si>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</si>
  <si>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</si>
  <si>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</si>
  <si>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</si>
  <si>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</si>
  <si>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</si>
  <si>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</si>
  <si>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</si>
  <si>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</si>
  <si>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</si>
  <si>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</si>
  <si>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</si>
  <si>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</si>
  <si>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</si>
  <si>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</si>
  <si>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</si>
  <si>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</si>
  <si>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</si>
  <si>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</si>
  <si>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</si>
  <si>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</si>
  <si>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</si>
  <si>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</si>
  <si>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</si>
  <si>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</si>
  <si>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</si>
  <si>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</si>
  <si>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</si>
  <si>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</si>
  <si>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</si>
  <si>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</si>
  <si>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</si>
  <si>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</si>
  <si>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</si>
  <si>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</si>
  <si>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</si>
  <si>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</si>
  <si>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</si>
  <si>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</si>
  <si>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</si>
  <si>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</si>
  <si>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</si>
  <si>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</si>
  <si>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</si>
  <si>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</si>
  <si>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</si>
  <si>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</si>
  <si>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</si>
  <si>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</si>
  <si>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</si>
  <si>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</si>
  <si>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</si>
  <si>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</si>
  <si>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</si>
  <si>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</si>
  <si>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</si>
  <si>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</si>
  <si>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</si>
  <si>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</si>
  <si>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</si>
  <si>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</si>
  <si>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</si>
  <si>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</si>
  <si>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</si>
  <si>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</si>
  <si>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</si>
  <si>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</si>
  <si>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</si>
  <si>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</si>
  <si>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</si>
  <si>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</si>
  <si>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</si>
  <si>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</si>
  <si>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</si>
  <si>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</si>
  <si>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</si>
  <si>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</si>
  <si>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</si>
  <si>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</si>
  <si>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</si>
  <si>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</si>
  <si>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</si>
  <si>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</si>
  <si>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</si>
  <si>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</si>
  <si>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</si>
  <si>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</si>
  <si>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</si>
  <si>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</si>
  <si>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</si>
  <si>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</si>
  <si>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</si>
  <si>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</si>
  <si>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</si>
  <si>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</si>
  <si>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</si>
  <si>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</si>
  <si>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</si>
  <si>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</si>
  <si>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</si>
  <si>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</si>
  <si>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</si>
  <si>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</si>
  <si>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</si>
  <si>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</si>
  <si>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</si>
  <si>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</si>
  <si>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</si>
  <si>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</si>
  <si>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</si>
  <si>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</si>
  <si>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</si>
  <si>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</si>
  <si>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</si>
  <si>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</si>
  <si>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</si>
  <si>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</si>
  <si>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</si>
  <si>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</si>
  <si>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</si>
  <si>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</si>
  <si>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</si>
  <si>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</si>
  <si>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</si>
  <si>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</si>
  <si>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</si>
  <si>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</si>
  <si>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</si>
  <si>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</si>
  <si>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</si>
  <si>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</si>
  <si>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</si>
  <si>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</si>
  <si>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</si>
  <si>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</si>
  <si>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</si>
  <si>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</si>
  <si>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</si>
  <si>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</si>
  <si>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</si>
  <si>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</si>
  <si>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</si>
  <si>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</si>
  <si>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</si>
  <si>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</si>
  <si>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</si>
  <si>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</si>
  <si>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</si>
  <si>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</si>
  <si>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</si>
  <si>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</si>
  <si>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</si>
  <si>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</si>
  <si>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</si>
  <si>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</si>
  <si>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</si>
  <si>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</si>
  <si>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</si>
  <si>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</si>
  <si>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</si>
  <si>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</si>
  <si>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</si>
  <si>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</si>
  <si>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</si>
  <si>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</si>
  <si>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</si>
  <si>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</si>
  <si>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</si>
  <si>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</si>
  <si>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</si>
  <si>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</si>
  <si>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</si>
  <si>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</si>
  <si>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</si>
  <si>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</si>
  <si>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</si>
  <si>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</si>
  <si>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</si>
  <si>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</si>
  <si>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</si>
  <si>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</si>
  <si>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</si>
  <si>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</si>
  <si>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</si>
  <si>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</si>
  <si>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</si>
  <si>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</si>
  <si>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</si>
  <si>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</si>
  <si>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</si>
  <si>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</si>
  <si>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</si>
  <si>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</si>
  <si>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</si>
  <si>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</si>
  <si>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</si>
  <si>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</si>
  <si>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</si>
  <si>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</si>
  <si>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</si>
  <si>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</si>
  <si>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</si>
  <si>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</si>
  <si>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</si>
  <si>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</si>
  <si>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</si>
  <si>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</si>
  <si>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</si>
  <si>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</si>
  <si>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</si>
  <si>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</si>
  <si>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</si>
  <si>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</si>
  <si>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</si>
  <si>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</si>
  <si>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</si>
  <si>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</si>
  <si>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</si>
  <si>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</si>
  <si>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</si>
  <si>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</si>
  <si>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</si>
  <si>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</si>
  <si>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</si>
  <si>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</si>
  <si>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</si>
  <si>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</si>
  <si>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</si>
  <si>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</si>
  <si>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</si>
  <si>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</si>
  <si>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</si>
  <si>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</si>
  <si>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</si>
  <si>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</si>
  <si>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</si>
  <si>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</si>
  <si>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</si>
  <si>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</si>
  <si>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</si>
  <si>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</si>
  <si>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</si>
  <si>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</si>
  <si>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</si>
  <si>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</si>
  <si>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</si>
  <si>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</si>
  <si>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</si>
  <si>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</si>
  <si>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</si>
  <si>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</si>
  <si>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</si>
  <si>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</si>
  <si>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</si>
  <si>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</si>
  <si>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</si>
  <si>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</si>
  <si>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</si>
  <si>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</si>
  <si>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</si>
  <si>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</si>
  <si>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</si>
  <si>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</si>
  <si>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</si>
  <si>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</si>
  <si>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</si>
  <si>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</si>
  <si>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</si>
  <si>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</si>
  <si>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</si>
  <si>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</si>
  <si>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</si>
  <si>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</si>
  <si>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</si>
  <si>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</si>
  <si>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</si>
  <si>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</si>
  <si>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</si>
  <si>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</si>
  <si>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</si>
  <si>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</si>
  <si>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</si>
  <si>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</si>
  <si>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</si>
  <si>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</si>
  <si>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</si>
  <si>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</si>
  <si>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</si>
  <si>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</si>
  <si>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</si>
  <si>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</si>
  <si>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</si>
  <si>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</si>
  <si>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</si>
  <si>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</si>
  <si>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</si>
  <si>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</si>
  <si>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</si>
  <si>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</si>
  <si>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</si>
  <si>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</si>
  <si>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</si>
  <si>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</si>
  <si>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</si>
  <si>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</si>
  <si>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</si>
  <si>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</si>
  <si>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</si>
  <si>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</si>
  <si>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</si>
  <si>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</si>
  <si>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</si>
  <si>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</si>
  <si>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</si>
  <si>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</si>
  <si>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</si>
  <si>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</si>
  <si>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</si>
  <si>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</si>
  <si>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</si>
  <si>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</si>
  <si>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</si>
  <si>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</si>
  <si>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</si>
  <si>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</si>
  <si>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</si>
  <si>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</si>
  <si>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</si>
  <si>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</si>
  <si>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</si>
  <si>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</si>
  <si>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</si>
  <si>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</si>
  <si>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</si>
  <si>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</si>
  <si>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</si>
  <si>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</si>
  <si>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</si>
  <si>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</si>
  <si>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</si>
  <si>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</si>
  <si>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</si>
  <si>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</si>
  <si>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</si>
  <si>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</si>
  <si>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</si>
  <si>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</si>
  <si>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</si>
  <si>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</si>
  <si>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</si>
  <si>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</si>
  <si>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</si>
  <si>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</si>
  <si>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</si>
  <si>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</si>
  <si>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</si>
  <si>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</si>
  <si>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</si>
  <si>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</si>
  <si>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</si>
  <si>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</si>
  <si>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</si>
  <si>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</si>
  <si>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</si>
  <si>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</si>
  <si>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</si>
  <si>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</si>
  <si>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</si>
  <si>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</si>
  <si>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</si>
  <si>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</si>
  <si>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</si>
  <si>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</si>
  <si>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</si>
  <si>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</si>
  <si>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</si>
  <si>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</si>
  <si>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</si>
  <si>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</si>
  <si>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</si>
  <si>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</si>
  <si>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</si>
  <si>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</si>
  <si>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</si>
  <si>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</si>
  <si>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</si>
  <si>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</si>
  <si>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</si>
  <si>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</si>
  <si>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</si>
  <si>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</si>
  <si>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</si>
  <si>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</si>
  <si>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</si>
  <si>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</si>
  <si>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</si>
  <si>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</si>
  <si>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</si>
  <si>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</si>
  <si>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</si>
  <si>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</si>
  <si>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</si>
  <si>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</si>
  <si>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</si>
  <si>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</si>
  <si>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</si>
  <si>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</si>
  <si>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</si>
  <si>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</si>
  <si>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</si>
  <si>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</si>
  <si>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</si>
  <si>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</si>
  <si>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</si>
  <si>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</si>
  <si>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</si>
  <si>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</si>
  <si>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</si>
  <si>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</si>
  <si>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</si>
  <si>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</si>
  <si>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</si>
  <si>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</si>
  <si>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</si>
  <si>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</si>
  <si>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</si>
  <si>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</si>
  <si>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</si>
  <si>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</si>
  <si>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</si>
  <si>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</si>
  <si>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</si>
  <si>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</si>
  <si>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</si>
  <si>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</si>
  <si>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</si>
  <si>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</si>
  <si>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</si>
  <si>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</si>
  <si>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</si>
  <si>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</si>
  <si>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</si>
  <si>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</si>
  <si>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</si>
  <si>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</si>
  <si>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</si>
  <si>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</si>
  <si>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</si>
  <si>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</si>
  <si>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</si>
  <si>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</si>
  <si>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</si>
  <si>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</si>
  <si>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</si>
  <si>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</si>
  <si>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</si>
  <si>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</si>
  <si>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</si>
  <si>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</si>
  <si>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</si>
  <si>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</si>
  <si>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</si>
  <si>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</si>
  <si>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</si>
  <si>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</si>
  <si>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</si>
  <si>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</si>
  <si>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</si>
  <si>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</si>
  <si>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</si>
  <si>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</si>
  <si>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</si>
  <si>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</si>
  <si>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</si>
  <si>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</si>
  <si>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</si>
  <si>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</si>
  <si>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</si>
  <si>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</si>
  <si>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</si>
  <si>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</si>
  <si>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</si>
  <si>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</si>
  <si>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</si>
  <si>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</si>
  <si>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</si>
  <si>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</si>
  <si>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</si>
  <si>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</si>
  <si>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</si>
  <si>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</si>
  <si>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</si>
  <si>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</si>
  <si>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</si>
  <si>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</si>
  <si>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</si>
  <si>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</si>
  <si>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</si>
  <si>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</si>
  <si>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</si>
  <si>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</si>
  <si>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</si>
  <si>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</si>
  <si>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</si>
  <si>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</si>
  <si>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</si>
  <si>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</si>
  <si>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</si>
  <si>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</si>
  <si>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</si>
  <si>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</si>
  <si>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</si>
  <si>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</si>
  <si>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</si>
  <si>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</si>
  <si>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</si>
  <si>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</si>
  <si>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</si>
  <si>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</si>
  <si>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</si>
  <si>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</si>
  <si>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</si>
  <si>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</si>
  <si>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</si>
  <si>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</si>
  <si>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</si>
  <si>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</si>
  <si>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</si>
  <si>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</si>
  <si>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</si>
  <si>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</si>
  <si>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</si>
  <si>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</si>
  <si>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</si>
  <si>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</si>
  <si>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</si>
  <si>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</si>
  <si>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</si>
  <si>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</si>
  <si>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</si>
  <si>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</si>
  <si>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</si>
  <si>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</si>
  <si>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</si>
  <si>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</si>
  <si>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</si>
  <si>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</si>
  <si>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</si>
  <si>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</si>
  <si>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</si>
  <si>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</si>
  <si>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</si>
  <si>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</si>
  <si>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</si>
  <si>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</si>
  <si>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</si>
  <si>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</si>
  <si>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</si>
  <si>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</si>
  <si>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</si>
  <si>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</si>
  <si>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</si>
  <si>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</si>
  <si>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</si>
  <si>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</si>
  <si>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</si>
  <si>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</si>
  <si>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</si>
  <si>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</si>
  <si>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</si>
  <si>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</si>
  <si>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</si>
  <si>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</si>
  <si>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</si>
  <si>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</si>
  <si>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</si>
  <si>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</si>
  <si>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</si>
  <si>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</si>
  <si>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</si>
  <si>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</si>
  <si>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</si>
  <si>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</si>
  <si>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</si>
  <si>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</si>
  <si>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</si>
  <si>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</si>
  <si>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</si>
  <si>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</si>
  <si>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</si>
  <si>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</si>
  <si>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</si>
  <si>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</si>
  <si>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</si>
  <si>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</si>
  <si>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</si>
  <si>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</si>
  <si>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</si>
  <si>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</si>
  <si>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</si>
  <si>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</si>
  <si>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</si>
  <si>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</si>
  <si>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</si>
  <si>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</si>
  <si>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</si>
  <si>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</si>
  <si>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</si>
  <si>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</si>
  <si>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</si>
  <si>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</si>
  <si>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</si>
  <si>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</si>
  <si>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</si>
  <si>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</si>
  <si>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</si>
  <si>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</si>
  <si>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</si>
  <si>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</si>
  <si>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</si>
  <si>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</si>
  <si>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</si>
  <si>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</si>
  <si>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</si>
  <si>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</si>
  <si>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</si>
  <si>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</si>
  <si>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</si>
  <si>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</si>
  <si>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</si>
  <si>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</si>
  <si>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</si>
  <si>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</si>
  <si>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</si>
  <si>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</si>
  <si>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</si>
  <si>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</si>
  <si>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</si>
  <si>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</si>
  <si>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</si>
  <si>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</si>
  <si>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</si>
  <si>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</si>
  <si>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</si>
  <si>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</si>
  <si>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</si>
  <si>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</si>
  <si>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</si>
  <si>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</si>
  <si>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</si>
  <si>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</si>
  <si>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</si>
  <si>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</si>
  <si>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</si>
  <si>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</si>
  <si>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</si>
  <si>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</si>
  <si>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</si>
  <si>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</si>
  <si>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</si>
  <si>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</si>
  <si>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</si>
  <si>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</si>
  <si>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</si>
  <si>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</si>
  <si>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</si>
  <si>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</si>
  <si>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</si>
  <si>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</si>
  <si>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</si>
  <si>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</si>
  <si>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</si>
  <si>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</si>
  <si>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</si>
  <si>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</si>
  <si>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</si>
  <si>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</si>
  <si>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</si>
  <si>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</si>
  <si>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</si>
  <si>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</si>
  <si>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</si>
  <si>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</si>
  <si>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</si>
  <si>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</si>
  <si>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</si>
  <si>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</si>
  <si>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</si>
  <si>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</si>
  <si>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</si>
  <si>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</si>
  <si>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</si>
  <si>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</si>
  <si>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</si>
  <si>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</si>
  <si>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</si>
  <si>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</si>
  <si>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</si>
  <si>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</si>
  <si>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</si>
  <si>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</si>
  <si>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</si>
  <si>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</si>
  <si>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</si>
  <si>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</si>
  <si>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</si>
  <si>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</si>
  <si>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</si>
  <si>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</si>
  <si>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</si>
  <si>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</si>
  <si>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</si>
  <si>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</si>
  <si>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</si>
  <si>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</si>
  <si>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</si>
  <si>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</si>
  <si>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</si>
  <si>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</si>
  <si>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</si>
  <si>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</si>
  <si>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</si>
  <si>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</si>
  <si>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</si>
  <si>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</si>
  <si>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</si>
  <si>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</si>
  <si>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</si>
  <si>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</si>
  <si>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</si>
  <si>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</si>
  <si>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</si>
  <si>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</si>
  <si>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</si>
  <si>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</si>
  <si>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</si>
  <si>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</si>
  <si>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</si>
  <si>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</si>
  <si>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</si>
  <si>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</si>
  <si>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</si>
  <si>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</si>
  <si>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</si>
  <si>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</si>
  <si>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</si>
  <si>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</si>
  <si>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</si>
  <si>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</si>
  <si>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</si>
  <si>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</si>
  <si>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</si>
  <si>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</si>
  <si>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</si>
  <si>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</si>
  <si>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</si>
  <si>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</si>
  <si>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</si>
  <si>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</si>
  <si>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</si>
  <si>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</si>
  <si>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</si>
  <si>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</si>
  <si>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</si>
  <si>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</si>
  <si>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</si>
  <si>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</si>
  <si>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</si>
  <si>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</si>
  <si>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</si>
  <si>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</si>
  <si>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</si>
  <si>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</si>
  <si>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</si>
  <si>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</si>
  <si>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</si>
  <si>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</si>
  <si>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</si>
  <si>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</si>
  <si>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</si>
  <si>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</si>
  <si>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</si>
  <si>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</si>
  <si>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</si>
  <si>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</si>
  <si>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</si>
  <si>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</si>
  <si>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</si>
  <si>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</si>
  <si>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</si>
  <si>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</si>
  <si>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</si>
  <si>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</si>
  <si>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</si>
  <si>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</si>
  <si>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</si>
  <si>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</si>
  <si>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</si>
  <si>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</si>
  <si>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</si>
  <si>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</si>
  <si>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</si>
  <si>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</si>
  <si>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</si>
  <si>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</si>
  <si>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</si>
  <si>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</si>
  <si>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</si>
  <si>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</si>
  <si>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</si>
  <si>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</si>
  <si>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</si>
  <si>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</si>
  <si>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</si>
  <si>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</si>
  <si>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</si>
  <si>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</si>
  <si>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</si>
  <si>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</si>
  <si>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</si>
  <si>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</si>
  <si>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</si>
  <si>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</si>
  <si>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</si>
  <si>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</si>
  <si>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</si>
  <si>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</si>
  <si>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</si>
  <si>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</si>
  <si>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</si>
  <si>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</si>
  <si>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</si>
  <si>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</si>
  <si>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</si>
  <si>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</si>
  <si>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</si>
  <si>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</si>
  <si>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</si>
  <si>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</si>
  <si>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</si>
  <si>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</si>
  <si>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</si>
  <si>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</si>
  <si>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</si>
  <si>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</si>
  <si>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</si>
  <si>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</si>
  <si>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</si>
  <si>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</si>
  <si>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</si>
  <si>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</si>
  <si>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</si>
  <si>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</si>
  <si>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</si>
  <si>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</si>
  <si>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</si>
  <si>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</si>
  <si>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</si>
  <si>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</si>
  <si>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</si>
  <si>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</si>
  <si>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</si>
  <si>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</si>
  <si>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</si>
  <si>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</si>
  <si>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</si>
  <si>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</si>
  <si>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</si>
  <si>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</si>
  <si>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</si>
  <si>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</si>
  <si>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</si>
  <si>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</si>
  <si>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</si>
  <si>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</si>
  <si>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</si>
  <si>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</si>
  <si>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</si>
  <si>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</si>
  <si>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</si>
  <si>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</si>
  <si>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</si>
  <si>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</si>
  <si>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</si>
  <si>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</si>
  <si>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</si>
  <si>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</si>
  <si>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</si>
  <si>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</si>
  <si>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</si>
  <si>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</si>
  <si>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</si>
  <si>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</si>
  <si>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</si>
  <si>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</si>
  <si>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</si>
  <si>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</si>
  <si>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</si>
  <si>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</si>
  <si>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</si>
  <si>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</si>
  <si>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</si>
  <si>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</si>
  <si>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</si>
  <si>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</si>
  <si>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</si>
  <si>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</si>
  <si>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</si>
  <si>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</si>
  <si>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</si>
  <si>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</si>
  <si>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</si>
  <si>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</si>
  <si>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</si>
  <si>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</si>
  <si>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</si>
  <si>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</si>
  <si>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</si>
  <si>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</si>
  <si>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</si>
  <si>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</si>
  <si>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</si>
  <si>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</si>
  <si>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</si>
  <si>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</si>
  <si>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</si>
  <si>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</si>
  <si>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</si>
  <si>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</si>
  <si>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</si>
  <si>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</si>
  <si>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</si>
  <si>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</si>
  <si>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</si>
  <si>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</si>
  <si>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</si>
  <si>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</si>
  <si>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</si>
  <si>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</si>
  <si>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</si>
  <si>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</si>
  <si>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</si>
  <si>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</si>
  <si>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</si>
  <si>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</si>
  <si>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</si>
  <si>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</si>
  <si>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</si>
  <si>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</si>
  <si>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</si>
  <si>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</si>
  <si>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</si>
  <si>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</si>
  <si>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</si>
  <si>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</si>
  <si>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</si>
  <si>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</si>
  <si>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</si>
  <si>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</si>
  <si>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</si>
  <si>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</si>
  <si>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</si>
  <si>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</si>
  <si>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</si>
  <si>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</si>
  <si>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</si>
  <si>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</si>
  <si>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</si>
  <si>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</si>
  <si>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</si>
  <si>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</si>
  <si>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</si>
  <si>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</si>
  <si>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</si>
  <si>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</si>
  <si>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</si>
  <si>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</si>
  <si>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</si>
  <si>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</si>
  <si>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</si>
  <si>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</si>
  <si>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</si>
  <si>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</si>
  <si>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</si>
  <si>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</si>
  <si>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</si>
  <si>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</si>
  <si>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</si>
  <si>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</si>
  <si>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</si>
  <si>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</si>
  <si>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</si>
  <si>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</si>
  <si>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</si>
  <si>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</si>
  <si>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</si>
  <si>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</si>
  <si>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</si>
  <si>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</si>
  <si>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</si>
  <si>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</si>
  <si>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</si>
  <si>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</si>
  <si>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</si>
  <si>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</si>
  <si>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</si>
  <si>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</si>
  <si>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</si>
  <si>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</si>
  <si>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</si>
  <si>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</si>
  <si>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</si>
  <si>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</si>
  <si>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</si>
  <si>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</si>
  <si>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</si>
  <si>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</si>
  <si>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</si>
  <si>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</si>
  <si>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</si>
  <si>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</si>
  <si>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</si>
  <si>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</si>
  <si>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</si>
  <si>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</si>
  <si>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</si>
  <si>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</si>
  <si>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</si>
  <si>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</si>
  <si>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</si>
  <si>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</si>
  <si>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</si>
  <si>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</si>
  <si>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</si>
  <si>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</si>
  <si>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</si>
  <si>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</si>
  <si>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</si>
  <si>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</si>
  <si>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</si>
  <si>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</si>
  <si>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</si>
  <si>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</si>
  <si>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</si>
  <si>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</si>
  <si>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</si>
  <si>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</si>
  <si>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</si>
  <si>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</si>
  <si>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</si>
  <si>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</si>
  <si>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</si>
  <si>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</si>
  <si>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</si>
  <si>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</si>
  <si>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</si>
  <si>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</si>
  <si>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</si>
  <si>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</si>
  <si>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</si>
  <si>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</si>
  <si>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</si>
  <si>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</si>
  <si>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</si>
  <si>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</si>
  <si>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</si>
  <si>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</si>
  <si>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</si>
  <si>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</si>
  <si>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</si>
  <si>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</si>
  <si>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</si>
  <si>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</si>
  <si>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</si>
  <si>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</si>
  <si>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</si>
  <si>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</si>
  <si>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</si>
  <si>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</si>
  <si>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</si>
  <si>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</si>
  <si>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</si>
  <si>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</si>
  <si>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</si>
  <si>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</si>
  <si>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</si>
  <si>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</si>
  <si>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</si>
  <si>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</si>
  <si>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</si>
  <si>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</si>
  <si>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</si>
  <si>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</si>
  <si>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</si>
  <si>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</si>
  <si>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</si>
  <si>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</si>
  <si>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</si>
  <si>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</si>
  <si>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</si>
  <si>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</si>
  <si>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</si>
  <si>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</si>
  <si>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</si>
  <si>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</si>
  <si>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</si>
  <si>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</si>
  <si>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</si>
  <si>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</si>
  <si>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</si>
  <si>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</si>
  <si>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</si>
  <si>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</si>
  <si>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</si>
  <si>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</si>
  <si>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</si>
  <si>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</si>
  <si>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</si>
  <si>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</si>
  <si>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</si>
  <si>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</si>
  <si>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</si>
  <si>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</si>
  <si>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</si>
  <si>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</si>
  <si>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</si>
  <si>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</si>
  <si>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</si>
  <si>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</si>
  <si>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</si>
  <si>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</si>
  <si>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</si>
  <si>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</si>
  <si>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</si>
  <si>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</si>
  <si>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</si>
  <si>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</si>
  <si>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</si>
  <si>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</si>
  <si>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</si>
  <si>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</si>
  <si>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</si>
  <si>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</si>
  <si>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</si>
  <si>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</si>
  <si>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</si>
  <si>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</si>
  <si>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</si>
  <si>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</si>
  <si>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</si>
  <si>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</si>
  <si>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</si>
  <si>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</si>
  <si>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</si>
  <si>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</si>
  <si>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</si>
  <si>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</si>
  <si>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</si>
  <si>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</si>
  <si>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</si>
  <si>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</si>
  <si>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</si>
  <si>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</si>
  <si>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</si>
  <si>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</si>
  <si>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</si>
  <si>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</si>
  <si>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</si>
  <si>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</si>
  <si>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</si>
  <si>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</si>
  <si>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</si>
  <si>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</si>
  <si>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</si>
  <si>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</si>
  <si>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</si>
  <si>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</si>
  <si>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</si>
  <si>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</si>
  <si>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</si>
  <si>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</si>
  <si>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</si>
  <si>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</si>
  <si>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</si>
  <si>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</si>
  <si>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</si>
  <si>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</si>
  <si>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</si>
  <si>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</si>
  <si>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</si>
  <si>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</si>
  <si>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</si>
  <si>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</si>
  <si>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</si>
  <si>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</si>
  <si>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</si>
  <si>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</si>
  <si>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</si>
  <si>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</si>
  <si>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</si>
  <si>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</si>
  <si>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</si>
  <si>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</si>
  <si>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</si>
  <si>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</si>
  <si>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</si>
  <si>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</si>
  <si>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</si>
  <si>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</si>
  <si>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</si>
  <si>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</si>
  <si>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</si>
  <si>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</si>
  <si>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</si>
  <si>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</si>
  <si>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</si>
  <si>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</si>
  <si>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</si>
  <si>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</si>
  <si>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</si>
  <si>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</si>
  <si>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</si>
  <si>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</si>
  <si>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</si>
  <si>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</si>
  <si>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</si>
  <si>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</si>
  <si>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</si>
  <si>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</si>
  <si>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</si>
  <si>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</si>
  <si>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</si>
  <si>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</si>
  <si>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</si>
  <si>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</si>
  <si>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</si>
  <si>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</si>
  <si>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</si>
  <si>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</si>
  <si>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</si>
  <si>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</si>
  <si>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</si>
  <si>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</si>
  <si>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</si>
  <si>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</si>
  <si>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</si>
  <si>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</si>
  <si>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</si>
  <si>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</si>
  <si>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</si>
  <si>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</si>
  <si>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</si>
  <si>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</si>
  <si>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</si>
  <si>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</si>
  <si>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</si>
  <si>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</si>
  <si>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</si>
  <si>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</si>
  <si>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</si>
  <si>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</si>
  <si>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</si>
  <si>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</si>
  <si>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</si>
  <si>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</si>
  <si>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</si>
  <si>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</si>
  <si>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</si>
  <si>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</si>
  <si>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</si>
  <si>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</si>
  <si>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</si>
  <si>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</si>
  <si>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</si>
  <si>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</si>
  <si>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</si>
  <si>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</si>
  <si>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</si>
  <si>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</si>
  <si>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</si>
  <si>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</si>
  <si>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</si>
  <si>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</si>
  <si>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</si>
  <si>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</si>
  <si>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</si>
  <si>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</si>
  <si>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</si>
  <si>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</si>
  <si>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</si>
  <si>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</si>
  <si>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</si>
  <si>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</si>
  <si>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</si>
  <si>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</si>
  <si>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</si>
  <si>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</si>
  <si>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</si>
  <si>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</si>
  <si>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</si>
  <si>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</si>
  <si>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</si>
  <si>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</si>
  <si>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</si>
  <si>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</si>
  <si>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</si>
  <si>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</si>
  <si>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</si>
  <si>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</si>
  <si>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</si>
  <si>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</si>
  <si>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</si>
  <si>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</si>
  <si>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</si>
  <si>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</si>
  <si>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</si>
  <si>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</si>
  <si>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</si>
  <si>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</si>
  <si>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</si>
  <si>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</si>
  <si>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</si>
  <si>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</si>
  <si>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</si>
  <si>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</si>
  <si>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</si>
  <si>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</si>
  <si>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</si>
  <si>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</si>
  <si>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</si>
  <si>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</si>
  <si>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</si>
  <si>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</si>
  <si>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</si>
  <si>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</si>
  <si>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</si>
  <si>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</si>
  <si>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</si>
  <si>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</si>
  <si>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</si>
  <si>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</si>
  <si>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</si>
  <si>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</si>
  <si>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</si>
  <si>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</si>
  <si>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</si>
  <si>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</si>
  <si>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</si>
  <si>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</si>
  <si>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</si>
  <si>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</si>
  <si>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</si>
  <si>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</si>
  <si>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</si>
  <si>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</si>
  <si>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</si>
  <si>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</si>
  <si>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</si>
  <si>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</si>
  <si>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</si>
  <si>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</si>
  <si>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</si>
  <si>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</si>
  <si>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</si>
  <si>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</si>
  <si>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</si>
  <si>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</si>
  <si>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</si>
  <si>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</si>
  <si>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</si>
  <si>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</si>
  <si>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</si>
  <si>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</si>
  <si>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</si>
  <si>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</si>
  <si>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</si>
  <si>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</si>
  <si>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</si>
  <si>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</si>
  <si>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</si>
  <si>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</si>
  <si>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</si>
  <si>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</si>
  <si>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</si>
  <si>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</si>
  <si>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</si>
  <si>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</si>
  <si>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</si>
  <si>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</si>
  <si>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</si>
  <si>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</si>
  <si>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</si>
  <si>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</si>
  <si>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</si>
  <si>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</si>
  <si>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</si>
  <si>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</si>
  <si>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</si>
  <si>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</si>
  <si>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</si>
  <si>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</si>
  <si>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</si>
  <si>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</si>
  <si>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</si>
  <si>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</si>
  <si>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</si>
  <si>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</si>
  <si>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</si>
  <si>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</si>
  <si>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</si>
  <si>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</si>
  <si>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</si>
  <si>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</si>
  <si>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</si>
  <si>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</si>
  <si>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</si>
  <si>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</si>
  <si>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</si>
  <si>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</si>
  <si>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</si>
  <si>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</si>
  <si>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</si>
  <si>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</si>
  <si>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</si>
  <si>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</si>
  <si>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</si>
  <si>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</si>
  <si>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</si>
  <si>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</si>
  <si>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</si>
  <si>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</si>
  <si>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</si>
  <si>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</si>
  <si>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</si>
  <si>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</si>
  <si>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</si>
  <si>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</si>
  <si>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</si>
  <si>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</si>
  <si>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</si>
  <si>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</si>
  <si>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</si>
  <si>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</si>
  <si>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</si>
  <si>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</si>
  <si>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</si>
  <si>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</si>
  <si>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</si>
  <si>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</si>
  <si>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</si>
  <si>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</si>
  <si>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</si>
  <si>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</si>
  <si>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</si>
  <si>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</si>
  <si>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</si>
  <si>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</si>
  <si>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</si>
  <si>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</si>
  <si>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</si>
  <si>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</si>
  <si>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</si>
  <si>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</si>
  <si>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</si>
  <si>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</si>
  <si>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</si>
  <si>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</si>
  <si>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</si>
  <si>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</si>
  <si>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</si>
  <si>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</si>
  <si>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</si>
  <si>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</si>
  <si>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</si>
  <si>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</si>
  <si>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</si>
  <si>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</si>
  <si>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</si>
  <si>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</si>
  <si>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</si>
  <si>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</si>
  <si>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</si>
  <si>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</si>
  <si>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</si>
  <si>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</si>
  <si>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</si>
  <si>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</si>
  <si>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</si>
  <si>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</si>
  <si>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</si>
  <si>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</si>
  <si>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</si>
  <si>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</si>
  <si>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</si>
  <si>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</si>
  <si>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</si>
  <si>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</si>
  <si>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</si>
  <si>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</si>
  <si>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</si>
  <si>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</si>
  <si>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</si>
  <si>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</si>
  <si>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</si>
  <si>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</si>
  <si>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</si>
  <si>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</si>
  <si>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</si>
  <si>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</si>
  <si>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</si>
  <si>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</si>
  <si>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</si>
  <si>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</si>
  <si>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</si>
  <si>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</si>
  <si>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</si>
  <si>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</si>
  <si>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</si>
  <si>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</si>
  <si>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</si>
  <si>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</si>
  <si>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</si>
  <si>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</si>
  <si>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</si>
  <si>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</si>
  <si>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</si>
  <si>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</si>
  <si>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</si>
  <si>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</si>
  <si>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</si>
  <si>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</si>
  <si>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</si>
  <si>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</si>
  <si>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</si>
  <si>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</si>
  <si>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</si>
  <si>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</si>
  <si>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</si>
  <si>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</si>
  <si>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</si>
  <si>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</si>
  <si>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</si>
  <si>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</si>
  <si>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</si>
  <si>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</si>
  <si>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</si>
  <si>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</si>
  <si>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</si>
  <si>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</si>
  <si>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</si>
  <si>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</si>
  <si>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</si>
  <si>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</si>
  <si>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</si>
  <si>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</si>
  <si>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</si>
  <si>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</si>
  <si>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</si>
  <si>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</si>
  <si>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</si>
  <si>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</si>
  <si>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</si>
  <si>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</si>
  <si>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</si>
  <si>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</si>
  <si>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</si>
  <si>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</si>
  <si>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</si>
  <si>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</si>
  <si>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</si>
  <si>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</si>
  <si>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</si>
  <si>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</si>
  <si>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</si>
  <si>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</si>
  <si>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</si>
  <si>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</si>
  <si>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</si>
  <si>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</si>
  <si>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</si>
  <si>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</si>
  <si>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</si>
  <si>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</si>
  <si>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</si>
  <si>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</si>
  <si>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</si>
  <si>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</si>
  <si>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</si>
  <si>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</si>
  <si>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</si>
  <si>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</si>
  <si>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</si>
  <si>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</si>
  <si>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</si>
  <si>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</si>
  <si>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</si>
  <si>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</si>
  <si>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</si>
  <si>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</si>
  <si>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</si>
  <si>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</si>
  <si>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</si>
  <si>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</si>
  <si>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</si>
  <si>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</si>
  <si>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</si>
  <si>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</si>
  <si>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</si>
  <si>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</si>
  <si>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</si>
  <si>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</si>
  <si>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</si>
  <si>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</si>
  <si>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</si>
  <si>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</si>
  <si>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</si>
  <si>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</si>
  <si>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</si>
  <si>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</si>
  <si>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</si>
  <si>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</si>
  <si>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</si>
  <si>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</si>
  <si>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</si>
  <si>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</si>
  <si>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</si>
  <si>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</si>
  <si>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</si>
  <si>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</si>
  <si>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</si>
  <si>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</si>
  <si>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</si>
  <si>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</si>
  <si>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</si>
  <si>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</si>
  <si>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</si>
  <si>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</si>
  <si>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</si>
  <si>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</si>
  <si>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</si>
  <si>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</si>
  <si>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</si>
  <si>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</si>
  <si>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</si>
  <si>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</si>
  <si>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</si>
  <si>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</si>
  <si>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</si>
  <si>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</si>
  <si>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</si>
  <si>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</si>
  <si>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</si>
  <si>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</si>
  <si>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</si>
  <si>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</si>
  <si>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</si>
  <si>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</si>
  <si>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</si>
  <si>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</si>
  <si>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</si>
  <si>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</si>
  <si>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</si>
  <si>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</si>
  <si>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</si>
  <si>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</si>
  <si>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</si>
  <si>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</si>
  <si>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</si>
  <si>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</si>
  <si>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</si>
  <si>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</si>
  <si>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</si>
  <si>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</si>
  <si>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</si>
  <si>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</si>
  <si>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</si>
  <si>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</si>
  <si>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</si>
  <si>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</si>
  <si>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</si>
  <si>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</si>
  <si>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</si>
  <si>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</si>
  <si>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</si>
  <si>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</si>
  <si>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</si>
  <si>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</si>
  <si>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</si>
  <si>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</si>
  <si>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</si>
  <si>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</si>
  <si>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</si>
  <si>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</si>
  <si>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</si>
  <si>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</si>
  <si>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</si>
  <si>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</si>
  <si>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</si>
  <si>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</si>
  <si>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</si>
  <si>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</si>
  <si>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</si>
  <si>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</si>
  <si>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</si>
  <si>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</si>
  <si>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</si>
  <si>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</si>
  <si>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</si>
  <si>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</si>
  <si>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</si>
  <si>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</si>
  <si>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</si>
  <si>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</si>
  <si>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</si>
  <si>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</si>
  <si>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</si>
  <si>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</si>
  <si>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</si>
  <si>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</si>
  <si>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</si>
  <si>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</si>
  <si>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</si>
  <si>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</si>
  <si>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</si>
  <si>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</si>
  <si>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</si>
  <si>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</si>
  <si>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</si>
  <si>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</si>
  <si>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</si>
  <si>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</si>
  <si>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</si>
  <si>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</si>
  <si>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</si>
  <si>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</si>
  <si>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</si>
  <si>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</si>
  <si>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</si>
  <si>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</si>
  <si>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</si>
  <si>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</si>
  <si>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</si>
  <si>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</si>
  <si>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</si>
  <si>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</si>
  <si>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</si>
  <si>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</si>
  <si>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</si>
  <si>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</si>
  <si>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</si>
  <si>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</si>
  <si>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</si>
  <si>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</si>
  <si>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</si>
  <si>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</si>
  <si>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</si>
  <si>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</si>
  <si>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</si>
  <si>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</si>
  <si>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</si>
  <si>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</si>
  <si>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</si>
  <si>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</si>
  <si>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</si>
  <si>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</si>
  <si>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</si>
  <si>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</si>
  <si>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</si>
  <si>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</si>
  <si>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</si>
  <si>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</si>
  <si>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</si>
  <si>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</si>
  <si>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</si>
  <si>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</si>
  <si>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</si>
  <si>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</si>
  <si>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</si>
  <si>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</si>
  <si>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</si>
  <si>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</si>
  <si>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</si>
  <si>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</si>
  <si>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</si>
  <si>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</si>
  <si>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</si>
  <si>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</si>
  <si>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</si>
  <si>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</si>
  <si>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</si>
  <si>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</si>
  <si>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</si>
  <si>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</si>
  <si>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</si>
  <si>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</si>
  <si>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</si>
  <si>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</si>
  <si>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</si>
  <si>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</si>
  <si>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</si>
  <si>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</si>
  <si>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</si>
  <si>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</si>
  <si>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</si>
  <si>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</si>
  <si>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</si>
  <si>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</si>
  <si>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</si>
  <si>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</si>
  <si>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</si>
  <si>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</si>
  <si>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</si>
  <si>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</si>
  <si>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</si>
  <si>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</si>
  <si>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</si>
  <si>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</si>
  <si>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</si>
  <si>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</si>
  <si>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</si>
  <si>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</si>
  <si>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</si>
  <si>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</si>
  <si>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</si>
  <si>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</si>
  <si>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</si>
  <si>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</si>
  <si>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</si>
  <si>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</si>
  <si>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</si>
  <si>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</si>
  <si>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</si>
  <si>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</si>
  <si>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</si>
  <si>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</si>
  <si>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</si>
  <si>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</si>
  <si>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</si>
  <si>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</si>
  <si>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</si>
  <si>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</si>
  <si>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</si>
  <si>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</si>
  <si>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</si>
  <si>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</si>
  <si>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</si>
  <si>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</si>
  <si>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</si>
  <si>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</si>
  <si>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</si>
  <si>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</si>
  <si>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</si>
  <si>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</si>
  <si>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</si>
  <si>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</si>
  <si>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</si>
  <si>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</si>
  <si>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</si>
  <si>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</si>
  <si>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</si>
  <si>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</si>
  <si>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</si>
  <si>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</si>
  <si>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</si>
  <si>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</si>
  <si>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</si>
  <si>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</si>
  <si>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</si>
  <si>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</si>
  <si>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</si>
  <si>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</si>
  <si>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</si>
  <si>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</si>
  <si>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</si>
  <si>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</si>
  <si>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</si>
  <si>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</si>
  <si>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</si>
  <si>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</si>
  <si>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</si>
  <si>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</si>
  <si>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</si>
  <si>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</si>
  <si>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</si>
  <si>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</si>
  <si>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</si>
  <si>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</si>
  <si>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</si>
  <si>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</si>
  <si>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</si>
  <si>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</si>
  <si>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</si>
  <si>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</si>
  <si>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</si>
  <si>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</si>
  <si>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</si>
  <si>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</si>
  <si>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</si>
  <si>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</si>
  <si>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</si>
  <si>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</si>
  <si>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</si>
  <si>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</si>
  <si>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</si>
  <si>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</si>
  <si>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</si>
  <si>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</si>
  <si>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</si>
  <si>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</si>
  <si>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</si>
  <si>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</si>
  <si>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</si>
  <si>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</si>
  <si>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</si>
  <si>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</si>
  <si>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</si>
  <si>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</si>
  <si>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</si>
  <si>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</si>
  <si>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</si>
  <si>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</si>
  <si>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</si>
  <si>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</si>
  <si>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</si>
  <si>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</si>
  <si>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</si>
  <si>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</si>
  <si>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</si>
  <si>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</si>
  <si>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</si>
  <si>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</si>
  <si>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</si>
  <si>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</si>
  <si>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</si>
  <si>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</si>
  <si>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</si>
  <si>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</si>
  <si>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</si>
  <si>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</si>
  <si>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</si>
  <si>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</si>
  <si>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</si>
  <si>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</si>
  <si>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</si>
  <si>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</si>
  <si>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</si>
  <si>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</si>
  <si>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</si>
  <si>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</si>
  <si>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</si>
  <si>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</si>
  <si>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</si>
  <si>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</si>
  <si>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</si>
  <si>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</si>
  <si>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</si>
  <si>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</si>
  <si>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</si>
  <si>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</si>
  <si>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</si>
  <si>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</si>
  <si>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</si>
  <si>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</si>
  <si>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</si>
  <si>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</si>
  <si>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</si>
  <si>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</si>
  <si>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</si>
  <si>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</si>
  <si>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</si>
  <si>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</si>
  <si>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</si>
  <si>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</si>
  <si>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</si>
  <si>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</si>
  <si>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</si>
  <si>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</si>
  <si>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</si>
  <si>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</si>
  <si>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</si>
  <si>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</si>
  <si>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</si>
  <si>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</si>
  <si>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</si>
  <si>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</si>
  <si>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</si>
  <si>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</si>
  <si>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</si>
  <si>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</si>
  <si>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</si>
  <si>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</si>
  <si>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</si>
  <si>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</si>
  <si>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</si>
  <si>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</si>
  <si>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</si>
  <si>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</si>
  <si>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</si>
  <si>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</si>
  <si>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</si>
  <si>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</si>
  <si>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</si>
  <si>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</si>
  <si>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</si>
  <si>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</si>
  <si>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</si>
  <si>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</si>
  <si>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</si>
  <si>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</si>
  <si>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</si>
  <si>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</si>
  <si>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</si>
  <si>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</si>
  <si>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</si>
  <si>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</si>
  <si>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</si>
  <si>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</si>
  <si>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</si>
  <si>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</si>
  <si>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</si>
  <si>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</si>
  <si>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</si>
  <si>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</si>
  <si>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</si>
  <si>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</si>
  <si>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</si>
  <si>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</si>
  <si>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</si>
  <si>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</si>
  <si>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</si>
  <si>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</si>
  <si>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</si>
  <si>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</si>
  <si>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</si>
  <si>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</si>
  <si>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</si>
  <si>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</si>
  <si>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</si>
  <si>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</si>
  <si>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</si>
  <si>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</si>
  <si>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</si>
  <si>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</si>
  <si>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</si>
  <si>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</si>
  <si>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</si>
  <si>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</si>
  <si>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</si>
  <si>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</si>
  <si>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</si>
  <si>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</si>
  <si>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</si>
  <si>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</si>
  <si>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</si>
  <si>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</si>
  <si>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</si>
  <si>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</si>
  <si>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</si>
  <si>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</si>
  <si>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</si>
  <si>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</si>
  <si>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</si>
  <si>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</si>
  <si>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</si>
  <si>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</si>
  <si>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</si>
  <si>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</si>
  <si>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</si>
  <si>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</si>
  <si>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</si>
  <si>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</si>
  <si>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</si>
  <si>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</si>
  <si>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</si>
  <si>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</si>
  <si>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</si>
  <si>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</si>
  <si>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</si>
  <si>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</si>
  <si>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</si>
  <si>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</si>
  <si>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</si>
  <si>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</si>
  <si>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</si>
  <si>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</si>
  <si>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</si>
  <si>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</si>
  <si>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</si>
  <si>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</si>
  <si>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</si>
  <si>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</si>
  <si>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</si>
  <si>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</si>
  <si>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</si>
  <si>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</si>
  <si>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</si>
  <si>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</si>
  <si>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</si>
  <si>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</si>
  <si>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</si>
  <si>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</si>
  <si>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</si>
  <si>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</si>
  <si>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</si>
  <si>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</si>
  <si>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</si>
  <si>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</si>
  <si>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</si>
  <si>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</si>
  <si>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</si>
  <si>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</si>
  <si>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</si>
  <si>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</si>
  <si>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</si>
  <si>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</si>
  <si>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</si>
  <si>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</si>
  <si>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</si>
  <si>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</si>
  <si>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</si>
  <si>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</si>
  <si>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</si>
  <si>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</si>
  <si>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</si>
  <si>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</si>
  <si>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</si>
  <si>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</si>
  <si>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</si>
  <si>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</si>
  <si>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</si>
  <si>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</si>
  <si>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</si>
  <si>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</si>
  <si>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</si>
  <si>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</si>
  <si>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</si>
  <si>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</si>
  <si>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</si>
  <si>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</si>
  <si>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</si>
  <si>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</si>
  <si>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</si>
  <si>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</si>
  <si>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</si>
  <si>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</si>
  <si>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</si>
  <si>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</si>
  <si>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</si>
  <si>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</si>
  <si>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</si>
  <si>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</si>
  <si>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</si>
  <si>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</si>
  <si>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</si>
  <si>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</si>
  <si>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</si>
  <si>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</si>
  <si>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</si>
  <si>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</si>
  <si>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</si>
  <si>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</si>
  <si>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</si>
  <si>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</si>
  <si>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</si>
  <si>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</si>
  <si>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</si>
  <si>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</si>
  <si>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</si>
  <si>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</si>
  <si>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</si>
  <si>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</si>
  <si>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</si>
  <si>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</si>
  <si>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</si>
  <si>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</si>
  <si>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</si>
  <si>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</si>
  <si>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</si>
  <si>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</si>
  <si>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</si>
  <si>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</si>
  <si>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</si>
  <si>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</si>
  <si>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</si>
  <si>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</si>
  <si>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</si>
  <si>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</si>
  <si>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</si>
  <si>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</si>
  <si>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</si>
  <si>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</si>
  <si>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</si>
  <si>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</si>
  <si>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</si>
  <si>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</si>
  <si>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</si>
  <si>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</si>
  <si>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</si>
  <si>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</si>
  <si>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</si>
  <si>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</si>
  <si>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</si>
  <si>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</si>
  <si>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</si>
  <si>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</si>
  <si>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</si>
  <si>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</si>
  <si>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</si>
  <si>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</si>
  <si>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</si>
  <si>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</si>
  <si>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</si>
  <si>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</si>
  <si>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</si>
  <si>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</si>
  <si>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</si>
  <si>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</si>
  <si>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</si>
  <si>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</si>
  <si>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</si>
  <si>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</si>
  <si>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</si>
  <si>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</si>
  <si>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</si>
  <si>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</si>
  <si>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</si>
  <si>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</si>
  <si>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</si>
  <si>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</si>
  <si>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</si>
  <si>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</si>
  <si>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</si>
  <si>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</si>
  <si>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</si>
  <si>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</si>
  <si>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</si>
  <si>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</si>
  <si>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</si>
  <si>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</si>
  <si>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</si>
  <si>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</si>
  <si>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</si>
  <si>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</si>
  <si>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</si>
  <si>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</si>
  <si>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</si>
  <si>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</si>
  <si>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</si>
  <si>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</si>
  <si>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</si>
  <si>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</si>
  <si>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</si>
  <si>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</si>
  <si>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</si>
  <si>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</si>
  <si>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</si>
  <si>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</si>
  <si>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</si>
  <si>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</si>
  <si>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</si>
  <si>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</si>
  <si>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</si>
  <si>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</si>
  <si>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</si>
  <si>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</si>
  <si>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</si>
  <si>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</si>
  <si>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</si>
  <si>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</si>
  <si>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</si>
  <si>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</si>
  <si>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</si>
  <si>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</si>
  <si>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</si>
  <si>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</si>
  <si>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</si>
  <si>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</si>
  <si>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</si>
  <si>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</si>
  <si>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</si>
  <si>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</si>
  <si>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</si>
  <si>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</si>
  <si>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</si>
  <si>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</si>
  <si>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</si>
  <si>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</si>
  <si>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</si>
  <si>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</si>
  <si>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</si>
  <si>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</si>
  <si>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</si>
  <si>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</si>
  <si>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</si>
  <si>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</si>
  <si>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</si>
  <si>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</si>
  <si>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</si>
  <si>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</si>
  <si>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</si>
  <si>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</si>
  <si>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</si>
  <si>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</si>
  <si>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</si>
  <si>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</si>
  <si>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</si>
  <si>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</si>
  <si>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</si>
  <si>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</si>
  <si>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</si>
  <si>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</si>
  <si>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</si>
  <si>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</si>
  <si>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</si>
  <si>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</si>
  <si>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</si>
  <si>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</si>
  <si>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</si>
  <si>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</si>
  <si>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</si>
  <si>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</si>
  <si>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</si>
  <si>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</si>
  <si>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</si>
  <si>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</si>
  <si>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</si>
  <si>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</si>
  <si>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</si>
  <si>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</si>
  <si>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</si>
  <si>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</si>
  <si>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</si>
  <si>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</si>
  <si>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</si>
  <si>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</si>
  <si>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</si>
  <si>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</si>
  <si>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</si>
  <si>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</si>
  <si>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</si>
  <si>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</si>
  <si>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</si>
  <si>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</si>
  <si>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</si>
  <si>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</si>
  <si>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</si>
  <si>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</si>
  <si>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</si>
  <si>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</si>
  <si>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</si>
  <si>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</si>
  <si>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</si>
  <si>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</si>
  <si>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</si>
  <si>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</si>
  <si>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</si>
  <si>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</si>
  <si>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</si>
  <si>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</si>
  <si>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</si>
  <si>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</si>
  <si>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</si>
  <si>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</si>
  <si>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</si>
  <si>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</si>
  <si>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</si>
  <si>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</si>
  <si>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</si>
  <si>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</si>
  <si>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</si>
  <si>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</si>
  <si>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</si>
  <si>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</si>
  <si>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</si>
  <si>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</si>
  <si>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</si>
  <si>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</si>
  <si>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</si>
  <si>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</si>
  <si>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</si>
  <si>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</si>
  <si>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</si>
  <si>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</si>
  <si>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</si>
  <si>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</si>
  <si>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</si>
  <si>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</si>
  <si>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</si>
  <si>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</si>
  <si>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</si>
  <si>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</si>
  <si>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</si>
  <si>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</si>
  <si>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</si>
  <si>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</si>
  <si>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</si>
  <si>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</si>
  <si>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</si>
  <si>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</si>
  <si>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</si>
  <si>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</si>
  <si>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</si>
  <si>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</si>
  <si>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</si>
  <si>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</si>
  <si>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</si>
  <si>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</si>
  <si>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</si>
  <si>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</si>
  <si>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</si>
  <si>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</si>
  <si>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</si>
  <si>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</si>
  <si>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</si>
  <si>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</si>
  <si>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</si>
  <si>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</si>
  <si>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</si>
  <si>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</si>
  <si>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</si>
  <si>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</si>
  <si>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</si>
  <si>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</si>
  <si>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</si>
  <si>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</si>
  <si>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</si>
  <si>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</si>
  <si>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</si>
  <si>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</si>
  <si>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</si>
  <si>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</si>
  <si>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</si>
  <si>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</si>
  <si>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</si>
  <si>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</si>
  <si>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</si>
  <si>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</si>
  <si>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</si>
  <si>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</si>
  <si>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</si>
  <si>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</si>
  <si>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</si>
  <si>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</si>
  <si>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</si>
  <si>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</si>
  <si>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</si>
  <si>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</si>
  <si>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</si>
  <si>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</si>
  <si>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</si>
  <si>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</si>
  <si>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</si>
  <si>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</si>
  <si>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</si>
  <si>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</si>
  <si>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</si>
  <si>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</si>
  <si>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</si>
  <si>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</si>
  <si>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</si>
  <si>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</si>
  <si>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</si>
  <si>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</si>
  <si>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</si>
  <si>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</si>
  <si>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</si>
  <si>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</si>
  <si>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</si>
  <si>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</si>
  <si>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</si>
  <si>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</si>
  <si>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</si>
  <si>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</si>
  <si>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</si>
  <si>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</si>
  <si>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</si>
  <si>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</si>
  <si>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</si>
  <si>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</si>
  <si>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</si>
  <si>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</si>
  <si>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</si>
  <si>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</si>
  <si>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</si>
  <si>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</si>
  <si>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</si>
  <si>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</si>
  <si>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</si>
  <si>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</si>
  <si>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</si>
  <si>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</si>
  <si>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</si>
  <si>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</si>
  <si>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</si>
  <si>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</si>
  <si>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</si>
  <si>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</si>
  <si>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</si>
  <si>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</si>
  <si>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</si>
  <si>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</si>
  <si>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</si>
  <si>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</si>
  <si>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</si>
  <si>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</si>
  <si>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</si>
  <si>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</si>
  <si>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</si>
  <si>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</si>
  <si>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</si>
  <si>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</si>
  <si>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</si>
  <si>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</si>
  <si>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</si>
  <si>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</si>
  <si>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</si>
  <si>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</si>
  <si>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</si>
  <si>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</si>
  <si>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</si>
  <si>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</si>
  <si>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</si>
  <si>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</si>
  <si>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</si>
  <si>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</si>
  <si>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</si>
  <si>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</si>
  <si>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</si>
  <si>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</si>
  <si>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</si>
  <si>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</si>
  <si>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</si>
  <si>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</si>
  <si>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</si>
  <si>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</si>
  <si>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</si>
  <si>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</si>
  <si>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</si>
  <si>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</si>
  <si>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</si>
  <si>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</si>
  <si>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</si>
  <si>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</si>
  <si>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</si>
  <si>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</si>
  <si>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</si>
  <si>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</si>
  <si>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</si>
  <si>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</si>
  <si>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</si>
  <si>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</si>
  <si>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</si>
  <si>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</si>
  <si>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</si>
  <si>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</si>
  <si>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</si>
  <si>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</si>
  <si>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</si>
  <si>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</si>
  <si>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</si>
  <si>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</si>
  <si>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</si>
  <si>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</si>
  <si>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</si>
  <si>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</si>
  <si>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</si>
  <si>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</si>
  <si>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</si>
  <si>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</si>
  <si>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</si>
  <si>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</si>
  <si>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</si>
  <si>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</si>
  <si>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</si>
  <si>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</si>
  <si>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</si>
  <si>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</si>
  <si>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</si>
  <si>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</si>
  <si>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</si>
  <si>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</si>
  <si>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</si>
  <si>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</si>
  <si>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</si>
  <si>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</si>
  <si>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</si>
  <si>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</si>
  <si>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</si>
  <si>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</si>
  <si>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</si>
  <si>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</si>
  <si>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</si>
  <si>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</si>
  <si>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</si>
  <si>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</si>
  <si>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</si>
  <si>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</si>
  <si>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</si>
  <si>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</si>
  <si>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</si>
  <si>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</si>
  <si>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</si>
  <si>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</si>
  <si>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</si>
  <si>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</si>
  <si>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</si>
  <si>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</si>
  <si>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</si>
  <si>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</si>
  <si>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</si>
  <si>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</si>
  <si>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</si>
  <si>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</si>
  <si>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</si>
  <si>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</si>
  <si>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</si>
  <si>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</si>
  <si>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</si>
  <si>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</si>
  <si>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</si>
  <si>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</si>
  <si>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</si>
  <si>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</si>
  <si>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</si>
  <si>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</si>
  <si>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</si>
  <si>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</si>
  <si>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</si>
  <si>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</si>
  <si>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</si>
  <si>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</si>
  <si>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</si>
  <si>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</si>
  <si>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</si>
  <si>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</si>
  <si>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</si>
  <si>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</si>
  <si>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</si>
  <si>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</si>
  <si>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</si>
  <si>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</si>
  <si>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</si>
  <si>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</si>
  <si>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</si>
  <si>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</si>
  <si>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</si>
  <si>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</si>
  <si>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</si>
  <si>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</si>
  <si>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</si>
  <si>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</si>
  <si>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</si>
  <si>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</si>
  <si>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</si>
  <si>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</si>
  <si>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</si>
  <si>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</si>
  <si>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</si>
  <si>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</si>
  <si>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</si>
  <si>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</si>
  <si>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</si>
  <si>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</si>
  <si>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</si>
  <si>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</si>
  <si>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</si>
  <si>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</si>
  <si>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</si>
  <si>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</si>
  <si>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</si>
  <si>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</si>
  <si>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</si>
  <si>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</si>
  <si>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</si>
  <si>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</si>
  <si>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</si>
  <si>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</si>
  <si>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</si>
  <si>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</si>
  <si>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</si>
  <si>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</si>
  <si>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</si>
  <si>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</si>
  <si>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</si>
  <si>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</si>
  <si>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</si>
  <si>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</si>
  <si>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</si>
  <si>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</si>
  <si>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</si>
  <si>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</si>
  <si>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</si>
  <si>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</si>
  <si>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</si>
  <si>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</si>
  <si>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</si>
  <si>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</si>
  <si>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</si>
  <si>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</si>
  <si>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</si>
  <si>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</si>
  <si>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</si>
  <si>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</si>
  <si>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</si>
  <si>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</si>
  <si>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</si>
  <si>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</si>
  <si>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</si>
  <si>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</si>
  <si>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</si>
  <si>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</si>
  <si>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</si>
  <si>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</si>
  <si>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</si>
  <si>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</si>
  <si>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</si>
  <si>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</si>
  <si>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</si>
  <si>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</si>
  <si>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</si>
  <si>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</si>
  <si>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</si>
  <si>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</si>
  <si>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</si>
  <si>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</si>
  <si>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</si>
  <si>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</si>
  <si>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</si>
  <si>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</si>
  <si>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</si>
  <si>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</si>
  <si>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</si>
  <si>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</si>
  <si>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</si>
  <si>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</si>
  <si>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</si>
  <si>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</si>
  <si>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</si>
  <si>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</si>
  <si>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</si>
  <si>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</si>
  <si>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</si>
  <si>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</si>
  <si>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</si>
  <si>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</si>
  <si>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</si>
  <si>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</si>
  <si>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</si>
  <si>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</si>
  <si>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</si>
  <si>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</si>
  <si>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</si>
  <si>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</si>
  <si>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</si>
  <si>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</si>
  <si>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</si>
  <si>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</si>
  <si>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</si>
  <si>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</si>
  <si>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</si>
  <si>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</si>
  <si>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</si>
  <si>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</si>
  <si>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</si>
  <si>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</si>
  <si>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</si>
  <si>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</si>
  <si>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</si>
  <si>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</si>
  <si>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</si>
  <si>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</si>
  <si>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</si>
  <si>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</si>
  <si>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</si>
  <si>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</si>
  <si>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</si>
  <si>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</si>
  <si>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</si>
  <si>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</si>
  <si>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</si>
  <si>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</si>
  <si>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</si>
  <si>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</si>
  <si>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</si>
  <si>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</si>
  <si>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</si>
  <si>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</si>
  <si>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</si>
  <si>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</si>
  <si>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</si>
  <si>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</si>
  <si>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</si>
  <si>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</si>
  <si>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</si>
  <si>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</si>
  <si>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</si>
  <si>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</si>
  <si>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</si>
  <si>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</si>
  <si>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</si>
  <si>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</si>
  <si>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</si>
  <si>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</si>
  <si>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</si>
  <si>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</si>
  <si>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</si>
  <si>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</si>
  <si>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</si>
  <si>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</si>
  <si>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</si>
  <si>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</si>
  <si>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</si>
  <si>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</si>
  <si>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</si>
  <si>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</si>
  <si>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</si>
  <si>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</si>
  <si>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</si>
  <si>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</si>
  <si>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</si>
  <si>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</si>
  <si>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</si>
  <si>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</si>
  <si>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</si>
  <si>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</si>
  <si>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</si>
  <si>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</si>
  <si>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</si>
  <si>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</si>
  <si>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</si>
  <si>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</si>
  <si>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</si>
  <si>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</si>
  <si>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</si>
  <si>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</si>
  <si>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</si>
  <si>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</si>
  <si>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</si>
  <si>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</si>
  <si>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</si>
  <si>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</si>
  <si>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</si>
  <si>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</si>
  <si>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</si>
  <si>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</si>
  <si>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</si>
  <si>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</si>
  <si>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</si>
  <si>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</si>
  <si>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</si>
  <si>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</si>
  <si>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</si>
  <si>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</si>
  <si>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</si>
  <si>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</si>
  <si>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</si>
  <si>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</si>
  <si>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</si>
  <si>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</si>
  <si>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</si>
  <si>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</si>
  <si>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</si>
  <si>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</si>
  <si>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</si>
  <si>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</si>
  <si>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</si>
  <si>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</si>
  <si>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</si>
  <si>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</si>
  <si>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</si>
  <si>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</si>
  <si>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</si>
  <si>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</si>
  <si>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</si>
  <si>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</si>
  <si>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</si>
  <si>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</si>
  <si>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</si>
  <si>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</si>
  <si>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</si>
  <si>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</si>
  <si>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</si>
  <si>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</si>
  <si>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</si>
  <si>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</si>
  <si>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</si>
  <si>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</si>
  <si>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</si>
  <si>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</si>
  <si>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</si>
  <si>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</si>
  <si>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</si>
  <si>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</si>
  <si>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</si>
  <si>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</si>
  <si>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</si>
  <si>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</si>
  <si>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</si>
  <si>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</si>
  <si>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</si>
  <si>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</si>
  <si>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</si>
  <si>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</si>
  <si>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</si>
  <si>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</si>
  <si>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</si>
  <si>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</si>
  <si>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</si>
  <si>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</si>
  <si>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</si>
  <si>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</si>
  <si>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</si>
  <si>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</si>
  <si>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</si>
  <si>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</si>
  <si>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</si>
  <si>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</si>
  <si>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</si>
  <si>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</si>
  <si>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</si>
  <si>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</si>
  <si>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</si>
  <si>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</si>
  <si>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</si>
  <si>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</si>
  <si>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</si>
  <si>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</si>
  <si>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</si>
  <si>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</si>
  <si>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</si>
  <si>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</si>
  <si>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</si>
  <si>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</si>
  <si>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</si>
  <si>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</si>
  <si>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</si>
  <si>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</si>
  <si>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</si>
  <si>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</si>
  <si>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</si>
  <si>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</si>
  <si>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</si>
  <si>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</si>
  <si>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</si>
  <si>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</si>
  <si>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</si>
  <si>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</si>
  <si>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</si>
  <si>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</si>
  <si>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</si>
  <si>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</si>
  <si>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</si>
  <si>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</si>
  <si>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</si>
  <si>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</si>
  <si>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</si>
  <si>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</si>
  <si>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</si>
  <si>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</si>
  <si>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</si>
  <si>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</si>
  <si>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</si>
  <si>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</si>
  <si>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</si>
  <si>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</si>
  <si>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</si>
  <si>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</si>
  <si>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</si>
  <si>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</si>
  <si>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</si>
  <si>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</si>
  <si>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</si>
  <si>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</si>
  <si>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</si>
  <si>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</si>
  <si>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</si>
  <si>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</si>
  <si>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</si>
  <si>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</si>
  <si>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</si>
  <si>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</si>
  <si>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</si>
  <si>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</si>
  <si>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</si>
  <si>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</si>
  <si>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</si>
  <si>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</si>
  <si>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</si>
  <si>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</si>
  <si>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</si>
  <si>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</si>
  <si>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</si>
  <si>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</si>
  <si>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</si>
  <si>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</si>
  <si>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</si>
  <si>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</si>
  <si>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</si>
  <si>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</si>
  <si>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</si>
  <si>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</si>
  <si>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</si>
  <si>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</si>
  <si>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</si>
  <si>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</si>
  <si>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</si>
  <si>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</si>
  <si>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</si>
  <si>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</si>
  <si>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</si>
  <si>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</si>
  <si>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</si>
  <si>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</si>
  <si>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</si>
  <si>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</si>
  <si>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</si>
  <si>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</si>
  <si>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</si>
  <si>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</si>
  <si>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</si>
  <si>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</si>
  <si>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</si>
  <si>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</si>
  <si>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</si>
  <si>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</si>
  <si>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</si>
  <si>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</si>
  <si>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</si>
  <si>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</si>
  <si>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</si>
  <si>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</si>
  <si>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</si>
  <si>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</si>
  <si>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</si>
  <si>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</si>
  <si>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</si>
  <si>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</si>
  <si>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</si>
  <si>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</si>
  <si>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</si>
  <si>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</si>
  <si>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</si>
  <si>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</si>
  <si>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</si>
  <si>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</si>
  <si>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</si>
  <si>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</si>
  <si>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</si>
  <si>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</si>
  <si>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</si>
  <si>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</si>
  <si>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</si>
  <si>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</si>
  <si>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</si>
  <si>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</si>
  <si>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</si>
  <si>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</si>
  <si>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</si>
  <si>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</si>
  <si>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</si>
  <si>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</si>
  <si>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</si>
  <si>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</si>
  <si>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</si>
  <si>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</si>
  <si>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</si>
  <si>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</si>
  <si>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</si>
  <si>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</si>
  <si>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</si>
  <si>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</si>
  <si>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</si>
  <si>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</si>
  <si>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</si>
  <si>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</si>
  <si>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</si>
  <si>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</si>
  <si>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</si>
  <si>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</si>
  <si>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</si>
  <si>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</si>
  <si>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</si>
  <si>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</si>
  <si>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</si>
  <si>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</si>
  <si>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</si>
  <si>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</si>
  <si>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</si>
  <si>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</si>
  <si>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</si>
  <si>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</si>
  <si>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</si>
  <si>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</si>
  <si>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</si>
  <si>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</si>
  <si>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</si>
  <si>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</si>
  <si>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</si>
  <si>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</si>
  <si>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</si>
  <si>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</si>
  <si>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</si>
  <si>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</si>
  <si>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</si>
  <si>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</si>
  <si>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</si>
  <si>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</si>
  <si>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</si>
  <si>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</si>
  <si>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</si>
  <si>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</si>
  <si>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</si>
  <si>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</si>
  <si>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</si>
  <si>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</si>
  <si>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</si>
  <si>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</si>
  <si>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</si>
  <si>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</si>
  <si>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</si>
  <si>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</si>
  <si>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</si>
  <si>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</si>
  <si>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</si>
  <si>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</si>
  <si>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</si>
  <si>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</si>
  <si>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</si>
  <si>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</si>
  <si>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</si>
  <si>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</si>
  <si>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</si>
  <si>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</si>
  <si>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</si>
  <si>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</si>
  <si>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</si>
  <si>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</si>
  <si>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</si>
  <si>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</si>
  <si>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</si>
  <si>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</si>
  <si>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</si>
  <si>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</si>
  <si>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</si>
  <si>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</si>
  <si>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</si>
  <si>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</si>
  <si>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</si>
  <si>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</si>
  <si>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</si>
  <si>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</si>
  <si>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</si>
  <si>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</si>
  <si>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</si>
  <si>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</si>
  <si>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</si>
  <si>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</si>
  <si>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</si>
  <si>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</si>
  <si>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</si>
  <si>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</si>
  <si>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</si>
  <si>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</si>
  <si>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</si>
  <si>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</si>
  <si>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</si>
  <si>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</si>
  <si>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</si>
  <si>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</si>
  <si>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</si>
  <si>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</si>
  <si>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</si>
  <si>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</si>
  <si>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</si>
  <si>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</si>
  <si>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</si>
  <si>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</si>
  <si>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</si>
  <si>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</si>
  <si>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</si>
  <si>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</si>
  <si>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</si>
  <si>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</si>
  <si>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</si>
  <si>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</si>
  <si>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</si>
  <si>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</si>
  <si>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</si>
  <si>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</si>
  <si>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</si>
  <si>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</si>
  <si>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</si>
  <si>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</si>
  <si>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</si>
  <si>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</si>
  <si>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</si>
  <si>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</si>
  <si>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</si>
  <si>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</si>
  <si>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</si>
  <si>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</si>
  <si>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</si>
  <si>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</si>
  <si>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</si>
  <si>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</si>
  <si>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</si>
  <si>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</si>
  <si>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</si>
  <si>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</si>
  <si>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</si>
  <si>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</si>
  <si>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</si>
  <si>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</si>
  <si>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</si>
  <si>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</si>
  <si>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</si>
  <si>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</si>
  <si>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</si>
  <si>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</si>
  <si>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</si>
  <si>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</si>
  <si>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</si>
  <si>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</si>
  <si>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</si>
  <si>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</si>
  <si>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</si>
  <si>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</si>
  <si>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</si>
  <si>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</si>
  <si>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</si>
  <si>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</si>
  <si>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</si>
  <si>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</si>
  <si>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</si>
  <si>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</si>
  <si>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</si>
  <si>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</si>
  <si>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</si>
  <si>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</si>
  <si>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</si>
  <si>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</si>
  <si>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</si>
  <si>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</si>
  <si>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</si>
  <si>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</si>
  <si>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</si>
  <si>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</si>
  <si>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</si>
  <si>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</si>
  <si>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</si>
  <si>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</si>
  <si>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</si>
  <si>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</si>
  <si>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</si>
  <si>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</si>
  <si>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</si>
  <si>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</si>
  <si>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</si>
  <si>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</si>
  <si>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</si>
  <si>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</si>
  <si>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</si>
  <si>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</si>
  <si>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</si>
  <si>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</si>
  <si>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</si>
  <si>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</si>
  <si>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</si>
  <si>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</si>
  <si>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</si>
  <si>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</si>
  <si>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</si>
  <si>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</si>
  <si>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</si>
  <si>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</si>
  <si>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</si>
  <si>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</si>
  <si>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</si>
  <si>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</si>
  <si>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</si>
  <si>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</si>
  <si>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</si>
  <si>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</si>
  <si>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</si>
  <si>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</si>
  <si>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</si>
  <si>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</si>
  <si>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</si>
  <si>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</si>
  <si>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</si>
  <si>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</si>
  <si>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</si>
  <si>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</si>
  <si>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</si>
  <si>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</si>
  <si>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</si>
  <si>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</si>
  <si>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</si>
  <si>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</si>
  <si>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</si>
  <si>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</si>
  <si>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</si>
  <si>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</si>
  <si>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</si>
  <si>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</si>
  <si>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</si>
  <si>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</si>
  <si>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</si>
  <si>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</si>
  <si>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</si>
  <si>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</si>
  <si>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</si>
  <si>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</si>
  <si>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</si>
  <si>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</si>
  <si>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</si>
  <si>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</si>
  <si>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</si>
  <si>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</si>
  <si>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</si>
  <si>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</si>
  <si>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</si>
  <si>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</si>
  <si>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</si>
  <si>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</si>
  <si>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</si>
  <si>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</si>
  <si>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</si>
  <si>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</si>
  <si>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</si>
  <si>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</si>
  <si>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</si>
  <si>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</si>
  <si>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</si>
  <si>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</si>
  <si>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</si>
  <si>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</si>
  <si>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</si>
  <si>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</si>
  <si>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</si>
  <si>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</si>
  <si>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</si>
  <si>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</si>
  <si>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</si>
  <si>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</si>
  <si>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</si>
  <si>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</si>
  <si>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</si>
  <si>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</si>
  <si>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</si>
  <si>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</si>
  <si>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</si>
  <si>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</si>
  <si>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</si>
  <si>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</si>
  <si>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</si>
  <si>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</si>
  <si>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</si>
  <si>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</si>
  <si>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</si>
  <si>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</si>
  <si>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</si>
  <si>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</si>
  <si>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</si>
  <si>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</si>
  <si>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</si>
  <si>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</si>
  <si>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</si>
  <si>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</si>
  <si>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</si>
  <si>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</si>
  <si>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</si>
  <si>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</si>
  <si>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</si>
  <si>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</si>
  <si>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</si>
  <si>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</si>
  <si>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</si>
  <si>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</si>
  <si>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</si>
  <si>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</si>
  <si>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</si>
  <si>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</si>
  <si>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</si>
  <si>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</si>
  <si>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</si>
  <si>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</si>
  <si>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</si>
  <si>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</si>
  <si>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</si>
  <si>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</si>
  <si>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</si>
  <si>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</si>
  <si>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</si>
  <si>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</si>
  <si>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</si>
  <si>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</si>
  <si>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</si>
  <si>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</si>
  <si>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</si>
  <si>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</si>
  <si>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</si>
  <si>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</si>
  <si>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</si>
  <si>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</si>
  <si>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</si>
  <si>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</si>
  <si>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</si>
  <si>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</si>
  <si>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</si>
  <si>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</si>
  <si>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</si>
  <si>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</si>
  <si>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</si>
  <si>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</si>
  <si>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</si>
  <si>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</si>
  <si>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</si>
  <si>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</si>
  <si>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</si>
  <si>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</si>
  <si>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</si>
  <si>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</si>
  <si>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</si>
  <si>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</si>
  <si>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</si>
  <si>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</si>
  <si>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</si>
  <si>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</si>
  <si>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</si>
  <si>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</si>
  <si>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</si>
  <si>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</si>
  <si>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</si>
  <si>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</si>
  <si>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</si>
  <si>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</si>
  <si>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</si>
  <si>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</si>
  <si>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</si>
  <si>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</si>
  <si>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</si>
  <si>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</si>
  <si>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</si>
  <si>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</si>
  <si>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</si>
  <si>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</si>
  <si>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</si>
  <si>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</si>
  <si>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</si>
  <si>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</si>
  <si>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</si>
  <si>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</si>
  <si>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</si>
  <si>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</si>
  <si>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</si>
  <si>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</si>
  <si>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</si>
  <si>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</si>
  <si>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</si>
  <si>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</si>
  <si>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</si>
  <si>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</si>
  <si>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</si>
  <si>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</si>
  <si>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</si>
  <si>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</si>
  <si>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</si>
  <si>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</si>
  <si>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</si>
  <si>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</si>
  <si>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</si>
  <si>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</si>
  <si>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</si>
  <si>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</si>
  <si>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</si>
  <si>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</si>
  <si>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</si>
  <si>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</si>
  <si>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</si>
  <si>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</si>
  <si>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</si>
  <si>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</si>
  <si>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</si>
  <si>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</si>
  <si>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</si>
  <si>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</si>
  <si>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</si>
  <si>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</si>
  <si>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</si>
  <si>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</si>
  <si>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</si>
  <si>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</si>
  <si>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</si>
  <si>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</si>
  <si>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</si>
  <si>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</si>
  <si>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</si>
  <si>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</si>
  <si>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</si>
  <si>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</si>
  <si>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</si>
  <si>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</si>
  <si>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</si>
  <si>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</si>
  <si>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</si>
  <si>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</si>
  <si>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</si>
  <si>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</si>
  <si>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</si>
  <si>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</si>
  <si>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</si>
  <si>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</si>
  <si>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</si>
  <si>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</si>
  <si>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</si>
  <si>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</si>
  <si>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</si>
  <si>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</si>
  <si>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</si>
  <si>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</si>
  <si>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</si>
  <si>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</si>
  <si>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</si>
  <si>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</si>
  <si>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</si>
  <si>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</si>
  <si>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</si>
  <si>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</si>
  <si>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</si>
  <si>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</si>
  <si>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</si>
  <si>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</si>
  <si>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</si>
  <si>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</si>
  <si>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</si>
  <si>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</si>
  <si>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</si>
  <si>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</si>
  <si>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</si>
  <si>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</si>
  <si>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</si>
  <si>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</si>
  <si>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</si>
  <si>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</si>
  <si>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</si>
  <si>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</si>
  <si>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</si>
  <si>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</si>
  <si>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</si>
  <si>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</si>
  <si>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</si>
  <si>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</si>
  <si>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</si>
  <si>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</si>
  <si>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</si>
  <si>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</si>
  <si>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</si>
  <si>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</si>
  <si>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</si>
  <si>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</si>
  <si>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</si>
  <si>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</si>
  <si>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</si>
  <si>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</si>
  <si>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</si>
  <si>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</si>
  <si>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</si>
  <si>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</si>
  <si>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</si>
  <si>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</si>
  <si>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</si>
  <si>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</si>
  <si>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</si>
  <si>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</si>
  <si>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</si>
  <si>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</si>
  <si>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</si>
  <si>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</si>
  <si>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</si>
  <si>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</si>
  <si>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</si>
  <si>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</si>
  <si>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</si>
  <si>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</si>
  <si>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</si>
  <si>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</si>
  <si>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</si>
  <si>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</si>
  <si>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</si>
  <si>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</si>
  <si>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</si>
  <si>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</si>
  <si>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</si>
  <si>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</si>
  <si>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</si>
  <si>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</si>
  <si>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</si>
  <si>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</si>
  <si>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</si>
  <si>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</si>
  <si>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</si>
  <si>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</si>
  <si>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</si>
  <si>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</si>
  <si>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</si>
  <si>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</si>
  <si>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</si>
  <si>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</si>
  <si>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</si>
  <si>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</si>
  <si>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</si>
  <si>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</si>
  <si>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</si>
  <si>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</si>
  <si>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</si>
  <si>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</si>
  <si>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</si>
  <si>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</si>
  <si>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</si>
  <si>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</si>
  <si>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</si>
  <si>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</si>
  <si>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</si>
  <si>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</si>
  <si>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</si>
  <si>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</si>
  <si>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</si>
  <si>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</si>
  <si>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</si>
  <si>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</si>
  <si>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</si>
  <si>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</si>
  <si>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</si>
  <si>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</si>
  <si>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</si>
  <si>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</si>
  <si>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</si>
  <si>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</si>
  <si>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</si>
  <si>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</si>
  <si>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</si>
  <si>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</si>
  <si>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</si>
  <si>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</si>
  <si>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</si>
  <si>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</si>
  <si>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</si>
  <si>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</si>
  <si>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</si>
  <si>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</si>
  <si>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</si>
  <si>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</si>
  <si>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</si>
  <si>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</si>
  <si>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</si>
  <si>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</si>
  <si>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</si>
  <si>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</si>
  <si>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</si>
  <si>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</si>
  <si>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</si>
  <si>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</si>
  <si>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</si>
  <si>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</si>
  <si>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</si>
  <si>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</si>
  <si>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</si>
  <si>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</si>
  <si>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</si>
  <si>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</si>
  <si>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</si>
  <si>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</si>
  <si>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</si>
  <si>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</si>
  <si>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</si>
  <si>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</si>
  <si>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</si>
  <si>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</si>
  <si>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</si>
  <si>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</si>
  <si>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</si>
  <si>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</si>
  <si>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</si>
  <si>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</si>
  <si>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</si>
  <si>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</si>
  <si>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</si>
  <si>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</si>
  <si>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</si>
  <si>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</si>
  <si>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</si>
  <si>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</si>
  <si>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</si>
  <si>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</si>
  <si>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</si>
  <si>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</si>
  <si>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</si>
  <si>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</si>
  <si>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</si>
  <si>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</si>
  <si>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</si>
  <si>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</si>
  <si>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</si>
  <si>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</si>
  <si>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</si>
  <si>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</si>
  <si>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</si>
  <si>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</si>
  <si>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</si>
  <si>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</si>
  <si>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</si>
  <si>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</si>
  <si>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</si>
  <si>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</si>
  <si>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</si>
  <si>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</si>
  <si>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</si>
  <si>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</si>
  <si>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</si>
  <si>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</si>
  <si>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</si>
  <si>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</si>
  <si>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</si>
  <si>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</si>
  <si>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</si>
  <si>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</si>
  <si>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</si>
  <si>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</si>
  <si>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</si>
  <si>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</si>
  <si>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</si>
  <si>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</si>
  <si>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</si>
  <si>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</si>
  <si>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</si>
  <si>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</si>
  <si>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</si>
  <si>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</si>
  <si>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</si>
  <si>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</si>
  <si>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</si>
  <si>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</si>
  <si>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</si>
  <si>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</si>
  <si>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</si>
  <si>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</si>
  <si>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</si>
  <si>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</si>
  <si>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</si>
  <si>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</si>
  <si>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</si>
  <si>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</si>
  <si>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</si>
  <si>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</si>
  <si>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</si>
  <si>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</si>
  <si>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</si>
  <si>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</si>
  <si>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</si>
  <si>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</si>
  <si>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</si>
  <si>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</si>
  <si>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</si>
  <si>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</si>
  <si>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</si>
  <si>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</si>
  <si>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</si>
  <si>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</si>
  <si>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</si>
  <si>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</si>
  <si>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</si>
  <si>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</si>
  <si>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</si>
  <si>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</si>
  <si>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</si>
  <si>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</si>
  <si>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</si>
  <si>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</si>
  <si>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</si>
  <si>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</si>
  <si>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</si>
  <si>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</si>
  <si>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</si>
  <si>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</si>
  <si>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</si>
  <si>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</si>
  <si>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</si>
  <si>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</si>
  <si>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</si>
  <si>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</si>
  <si>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</si>
  <si>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</si>
  <si>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</si>
  <si>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</si>
  <si>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</si>
  <si>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</si>
  <si>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</si>
  <si>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</si>
  <si>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</si>
  <si>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</si>
  <si>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</si>
  <si>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</si>
  <si>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</si>
  <si>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</si>
  <si>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</si>
  <si>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</si>
  <si>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</si>
  <si>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</si>
  <si>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</si>
  <si>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</si>
  <si>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</si>
  <si>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</si>
  <si>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</si>
  <si>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</si>
  <si>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</si>
  <si>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</si>
  <si>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</si>
  <si>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</si>
  <si>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</si>
  <si>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</si>
  <si>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</si>
  <si>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</si>
  <si>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</si>
  <si>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</si>
  <si>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</si>
  <si>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</si>
  <si>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</si>
  <si>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</si>
  <si>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</si>
  <si>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</si>
  <si>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</si>
  <si>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</si>
  <si>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</si>
  <si>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</si>
  <si>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</si>
  <si>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</si>
  <si>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</si>
  <si>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</si>
  <si>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</si>
  <si>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</si>
  <si>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</si>
  <si>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</si>
  <si>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</si>
  <si>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</si>
  <si>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</si>
  <si>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</si>
  <si>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</si>
  <si>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</si>
  <si>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</si>
  <si>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</si>
  <si>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</si>
  <si>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</si>
  <si>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</si>
  <si>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</si>
  <si>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</si>
  <si>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</si>
  <si>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</si>
  <si>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</si>
  <si>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</si>
  <si>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</si>
  <si>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</si>
  <si>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</si>
  <si>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</si>
  <si>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</si>
  <si>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</si>
  <si>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</si>
  <si>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</si>
  <si>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</si>
  <si>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</si>
  <si>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</si>
  <si>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</si>
  <si>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</si>
  <si>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</si>
  <si>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</si>
  <si>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</si>
  <si>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</si>
  <si>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</si>
  <si>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</si>
  <si>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</si>
  <si>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</si>
  <si>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</si>
  <si>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</si>
  <si>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</si>
  <si>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</si>
  <si>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</si>
  <si>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</si>
  <si>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</si>
  <si>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</si>
  <si>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</si>
  <si>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</si>
  <si>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</si>
  <si>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</si>
  <si>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</si>
  <si>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</si>
  <si>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</si>
  <si>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</si>
  <si>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</si>
  <si>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</si>
  <si>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</si>
  <si>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</si>
  <si>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</si>
  <si>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</si>
  <si>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</si>
  <si>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</si>
  <si>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</si>
  <si>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</si>
  <si>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</si>
  <si>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</si>
  <si>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</si>
  <si>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</si>
  <si>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</si>
  <si>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</si>
  <si>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</si>
  <si>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</si>
  <si>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</si>
  <si>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</si>
  <si>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</si>
  <si>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</si>
  <si>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</si>
  <si>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</si>
  <si>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</si>
  <si>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</si>
  <si>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</si>
  <si>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</si>
  <si>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</si>
  <si>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</si>
  <si>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</si>
  <si>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</si>
  <si>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</si>
  <si>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</si>
  <si>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</si>
  <si>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</si>
  <si>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</si>
  <si>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</si>
  <si>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</si>
  <si>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</si>
  <si>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</si>
  <si>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</si>
  <si>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</si>
  <si>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</si>
  <si>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</si>
  <si>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</si>
  <si>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</si>
  <si>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</si>
  <si>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</si>
  <si>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</si>
  <si>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</si>
  <si>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</si>
  <si>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</si>
  <si>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</si>
  <si>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</si>
  <si>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</si>
  <si>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</si>
  <si>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</si>
  <si>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</si>
  <si>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</si>
  <si>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</si>
  <si>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</si>
  <si>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</si>
  <si>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</si>
  <si>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</si>
  <si>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</si>
  <si>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</si>
  <si>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</si>
  <si>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</si>
  <si>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</si>
  <si>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</si>
  <si>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</si>
  <si>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</si>
  <si>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</si>
  <si>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</si>
  <si>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</si>
  <si>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</si>
  <si>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</si>
  <si>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</si>
  <si>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</si>
  <si>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</si>
  <si>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</si>
  <si>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</si>
  <si>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</si>
  <si>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</si>
  <si>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</si>
  <si>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</si>
  <si>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</si>
  <si>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</si>
  <si>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</si>
  <si>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</si>
  <si>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</si>
  <si>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</si>
  <si>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</si>
  <si>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</si>
  <si>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</si>
  <si>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</si>
  <si>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</si>
  <si>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</si>
  <si>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</si>
  <si>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</si>
  <si>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</si>
  <si>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</si>
  <si>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</si>
  <si>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</si>
  <si>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</si>
  <si>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</si>
  <si>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</si>
  <si>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</si>
  <si>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</si>
  <si>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</si>
  <si>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</si>
  <si>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</si>
  <si>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</si>
  <si>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</si>
  <si>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</si>
  <si>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</si>
  <si>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</si>
  <si>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</si>
  <si>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</si>
  <si>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</si>
  <si>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</si>
  <si>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</si>
  <si>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</si>
  <si>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</si>
  <si>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</si>
  <si>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</si>
  <si>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</si>
  <si>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</si>
  <si>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</si>
  <si>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</si>
  <si>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</si>
  <si>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</si>
  <si>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</si>
  <si>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</si>
  <si>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</si>
  <si>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</si>
  <si>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</si>
  <si>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</si>
  <si>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</si>
  <si>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</si>
  <si>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</si>
  <si>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</si>
  <si>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</si>
  <si>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</si>
  <si>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</si>
  <si>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</si>
  <si>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</si>
  <si>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</si>
  <si>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</si>
  <si>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</si>
  <si>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</si>
  <si>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</si>
  <si>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</si>
  <si>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</si>
  <si>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</si>
  <si>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</si>
  <si>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</si>
  <si>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</si>
  <si>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</si>
  <si>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</si>
  <si>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</si>
  <si>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</si>
  <si>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</si>
  <si>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</si>
  <si>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</si>
  <si>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</si>
  <si>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</si>
  <si>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</si>
  <si>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</si>
  <si>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</si>
  <si>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</si>
  <si>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</si>
  <si>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</si>
  <si>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</si>
  <si>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</si>
  <si>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</si>
  <si>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</si>
  <si>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</si>
  <si>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</si>
  <si>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</si>
  <si>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</si>
  <si>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</si>
  <si>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</si>
  <si>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</si>
  <si>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</si>
  <si>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</si>
  <si>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</si>
  <si>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</si>
  <si>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</si>
  <si>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</si>
  <si>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</si>
  <si>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</si>
  <si>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</si>
  <si>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</si>
  <si>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</si>
  <si>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</si>
  <si>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</si>
  <si>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</si>
  <si>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</si>
  <si>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</si>
  <si>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</si>
  <si>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</si>
  <si>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</si>
  <si>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</si>
  <si>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</si>
  <si>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</si>
  <si>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</si>
  <si>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</si>
  <si>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</si>
  <si>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</si>
  <si>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</si>
  <si>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</si>
  <si>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</si>
  <si>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</si>
  <si>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</si>
  <si>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</si>
  <si>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</si>
  <si>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</si>
  <si>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</si>
  <si>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</si>
  <si>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</si>
  <si>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</si>
  <si>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</si>
  <si>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</si>
  <si>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</si>
  <si>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</si>
  <si>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</si>
  <si>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</si>
  <si>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</si>
  <si>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</si>
  <si>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</si>
  <si>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</si>
  <si>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</si>
  <si>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</si>
  <si>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</si>
  <si>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</si>
  <si>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</si>
  <si>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</si>
  <si>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</si>
  <si>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</si>
  <si>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</si>
  <si>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</si>
  <si>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</si>
  <si>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</si>
  <si>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</si>
  <si>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</si>
  <si>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</si>
  <si>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</si>
  <si>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</si>
  <si>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</si>
  <si>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</si>
  <si>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</si>
  <si>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</si>
  <si>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</si>
  <si>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</si>
  <si>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</si>
  <si>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</si>
  <si>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</si>
  <si>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</si>
  <si>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</si>
  <si>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</si>
  <si>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</si>
  <si>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</si>
  <si>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</si>
  <si>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</si>
  <si>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</si>
  <si>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</si>
  <si>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</si>
  <si>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</si>
  <si>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</si>
  <si>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</si>
  <si>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</si>
  <si>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</si>
  <si>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</si>
  <si>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</si>
  <si>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</si>
  <si>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</si>
  <si>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</si>
  <si>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</si>
  <si>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</si>
  <si>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</si>
  <si>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</si>
  <si>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</si>
  <si>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</si>
  <si>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</si>
  <si>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</si>
  <si>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</si>
  <si>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</si>
  <si>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</si>
  <si>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</si>
  <si>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</si>
  <si>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</si>
  <si>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</si>
  <si>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</si>
  <si>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</si>
  <si>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</si>
  <si>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</si>
  <si>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</si>
  <si>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</si>
  <si>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</si>
  <si>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</si>
  <si>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</si>
  <si>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</si>
  <si>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</si>
  <si>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</si>
  <si>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</si>
  <si>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</si>
  <si>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</si>
  <si>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</si>
  <si>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</si>
  <si>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</si>
  <si>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</si>
  <si>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</si>
  <si>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</si>
  <si>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</si>
  <si>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</si>
  <si>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</si>
  <si>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</si>
  <si>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</si>
  <si>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</si>
  <si>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</si>
  <si>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</si>
  <si>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</si>
  <si>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</si>
  <si>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</si>
  <si>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</si>
  <si>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</si>
  <si>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</si>
  <si>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</si>
  <si>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</si>
  <si>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</si>
  <si>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</si>
  <si>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</si>
  <si>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</si>
  <si>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</si>
  <si>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</si>
  <si>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</si>
  <si>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</si>
  <si>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</si>
  <si>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</si>
  <si>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</si>
  <si>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</si>
  <si>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</si>
  <si>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</si>
  <si>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</si>
  <si>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</si>
  <si>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</si>
  <si>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</si>
  <si>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</si>
  <si>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</si>
  <si>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</si>
  <si>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</si>
  <si>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</si>
  <si>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</si>
  <si>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</si>
  <si>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</si>
  <si>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</si>
  <si>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</si>
  <si>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</si>
  <si>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</si>
  <si>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</si>
  <si>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</si>
  <si>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</si>
  <si>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</si>
  <si>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</si>
  <si>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</si>
  <si>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</si>
  <si>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</si>
  <si>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</si>
  <si>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</si>
  <si>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</si>
  <si>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</si>
  <si>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</si>
  <si>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</si>
  <si>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</si>
  <si>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</si>
  <si>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</si>
  <si>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</si>
  <si>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</si>
  <si>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</si>
  <si>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</si>
  <si>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</si>
  <si>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</si>
  <si>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</si>
  <si>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</si>
  <si>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</si>
  <si>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</si>
  <si>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</si>
  <si>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</si>
  <si>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</si>
  <si>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</si>
  <si>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</si>
  <si>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</si>
  <si>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</si>
  <si>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</si>
  <si>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</si>
  <si>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</si>
  <si>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</si>
  <si>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</si>
  <si>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</si>
  <si>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</si>
  <si>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</si>
  <si>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</si>
  <si>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</si>
  <si>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</si>
  <si>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</si>
  <si>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</si>
  <si>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</si>
  <si>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</si>
  <si>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</si>
  <si>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</si>
  <si>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</si>
  <si>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</si>
  <si>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</si>
  <si>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</si>
  <si>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</si>
  <si>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</si>
  <si>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</si>
  <si>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</si>
  <si>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</si>
  <si>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</si>
  <si>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</si>
  <si>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</si>
  <si>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</si>
  <si>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</si>
  <si>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</si>
  <si>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</si>
  <si>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</si>
  <si>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</si>
  <si>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</si>
  <si>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</si>
  <si>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</si>
  <si>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</si>
  <si>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</si>
  <si>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</si>
  <si>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</si>
  <si>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</si>
  <si>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</si>
  <si>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</si>
  <si>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</si>
  <si>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</si>
  <si>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</si>
  <si>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</si>
  <si>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</si>
  <si>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</si>
  <si>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</si>
  <si>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</si>
  <si>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</si>
  <si>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</si>
  <si>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</si>
  <si>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</si>
  <si>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</si>
  <si>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</si>
  <si>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</si>
  <si>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</si>
  <si>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</si>
  <si>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</si>
  <si>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</si>
  <si>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</si>
  <si>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</si>
  <si>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</si>
  <si>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</si>
  <si>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</si>
  <si>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</si>
  <si>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</si>
  <si>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</si>
  <si>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</si>
  <si>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</si>
  <si>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</si>
  <si>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</si>
  <si>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</si>
  <si>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</si>
  <si>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</si>
  <si>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</si>
  <si>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</si>
  <si>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</si>
  <si>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</si>
  <si>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</si>
  <si>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</si>
  <si>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</si>
  <si>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</si>
  <si>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</si>
  <si>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</si>
  <si>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</si>
  <si>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</si>
  <si>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</si>
  <si>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</si>
  <si>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</si>
  <si>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</si>
  <si>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</si>
  <si>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</si>
  <si>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</si>
  <si>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</si>
  <si>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</si>
  <si>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</si>
  <si>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</si>
  <si>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</si>
  <si>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</si>
  <si>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</si>
  <si>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</si>
  <si>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</si>
  <si>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</si>
  <si>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</si>
  <si>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</si>
  <si>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</si>
  <si>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</si>
  <si>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</si>
  <si>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</si>
  <si>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</si>
  <si>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</si>
  <si>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</si>
  <si>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</si>
  <si>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</si>
  <si>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</si>
  <si>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</si>
  <si>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</si>
  <si>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</si>
  <si>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</si>
  <si>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</si>
  <si>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</si>
  <si>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</si>
  <si>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</si>
  <si>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</si>
  <si>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</si>
  <si>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</si>
  <si>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</si>
  <si>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</si>
  <si>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</si>
  <si>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</si>
  <si>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</si>
  <si>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</si>
  <si>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</si>
  <si>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</si>
  <si>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</si>
  <si>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</si>
  <si>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</si>
  <si>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</si>
  <si>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</si>
  <si>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</si>
  <si>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</si>
  <si>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</si>
  <si>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</si>
  <si>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</si>
  <si>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</si>
  <si>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</si>
  <si>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</si>
  <si>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</si>
  <si>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</si>
  <si>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</si>
  <si>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</si>
  <si>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</si>
  <si>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</si>
  <si>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</si>
  <si>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</si>
  <si>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</si>
  <si>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</si>
  <si>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</si>
  <si>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</si>
  <si>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</si>
  <si>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</si>
  <si>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</si>
  <si>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</si>
  <si>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</si>
  <si>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</si>
  <si>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</si>
  <si>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</si>
  <si>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</si>
  <si>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</si>
  <si>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</si>
  <si>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</si>
  <si>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</si>
  <si>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</si>
  <si>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</si>
  <si>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</si>
  <si>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</si>
  <si>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</si>
  <si>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</si>
  <si>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</si>
  <si>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</si>
  <si>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</si>
  <si>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</si>
  <si>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</si>
  <si>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</si>
  <si>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</si>
  <si>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</si>
  <si>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</si>
  <si>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</si>
  <si>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</si>
  <si>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</si>
  <si>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</si>
  <si>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</si>
  <si>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</si>
  <si>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</si>
  <si>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</si>
  <si>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</si>
  <si>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</si>
  <si>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</si>
  <si>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</si>
  <si>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</si>
  <si>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</si>
  <si>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</si>
  <si>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</si>
  <si>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</si>
  <si>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</si>
  <si>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</si>
  <si>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</si>
  <si>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</si>
  <si>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</si>
  <si>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</si>
  <si>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</si>
  <si>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</si>
  <si>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</si>
  <si>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</si>
  <si>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</si>
  <si>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</si>
  <si>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</si>
  <si>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</si>
  <si>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</si>
  <si>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</si>
  <si>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</si>
  <si>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</si>
  <si>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</si>
  <si>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</si>
  <si>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</si>
  <si>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</si>
  <si>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</si>
  <si>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</si>
  <si>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</si>
  <si>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</si>
  <si>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</si>
  <si>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</si>
  <si>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</si>
  <si>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</si>
  <si>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</si>
  <si>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</si>
  <si>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</si>
  <si>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</si>
  <si>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</si>
  <si>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</si>
  <si>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</si>
  <si>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</si>
  <si>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</si>
  <si>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</si>
  <si>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</si>
  <si>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</si>
  <si>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</si>
  <si>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</si>
  <si>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</si>
  <si>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</si>
  <si>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</si>
  <si>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</si>
  <si>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</si>
  <si>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</si>
  <si>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</si>
  <si>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</si>
  <si>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</si>
  <si>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</si>
  <si>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</si>
  <si>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</si>
  <si>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</si>
  <si>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</si>
  <si>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</si>
  <si>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</si>
  <si>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</si>
  <si>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</si>
  <si>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</si>
  <si>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</si>
  <si>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</si>
  <si>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</si>
  <si>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</si>
  <si>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</si>
  <si>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</si>
  <si>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</si>
  <si>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</si>
  <si>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</si>
  <si>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</si>
  <si>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</si>
  <si>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</si>
  <si>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</si>
  <si>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</si>
  <si>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</si>
  <si>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</si>
  <si>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</si>
  <si>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</si>
  <si>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</si>
  <si>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</si>
  <si>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</si>
  <si>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</si>
  <si>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</si>
  <si>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</si>
  <si>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</si>
  <si>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</si>
  <si>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</si>
  <si>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</si>
  <si>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</si>
  <si>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</si>
  <si>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</si>
  <si>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</si>
  <si>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</si>
  <si>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</si>
  <si>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</si>
  <si>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</si>
  <si>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</si>
  <si>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</si>
  <si>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</si>
  <si>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</si>
  <si>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</si>
  <si>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</si>
  <si>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</si>
  <si>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</si>
  <si>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</si>
  <si>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</si>
  <si>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</si>
  <si>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</si>
  <si>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</si>
  <si>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</si>
  <si>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</si>
  <si>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</si>
  <si>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</si>
  <si>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</si>
  <si>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</si>
  <si>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</si>
  <si>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</si>
  <si>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</si>
  <si>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</si>
  <si>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</si>
  <si>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</si>
  <si>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</si>
  <si>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</si>
  <si>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</si>
  <si>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</si>
  <si>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</si>
  <si>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</si>
  <si>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</si>
  <si>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</si>
  <si>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</si>
  <si>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</si>
  <si>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</si>
  <si>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</si>
  <si>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</si>
  <si>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</si>
  <si>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</si>
  <si>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</si>
  <si>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</si>
  <si>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</si>
  <si>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</si>
  <si>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</si>
  <si>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</si>
  <si>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</si>
  <si>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</si>
  <si>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</si>
  <si>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</si>
  <si>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</si>
  <si>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</si>
  <si>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</si>
  <si>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</si>
  <si>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</si>
  <si>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</si>
  <si>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</si>
  <si>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</si>
  <si>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</si>
  <si>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</si>
  <si>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</si>
  <si>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</si>
  <si>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</si>
  <si>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</si>
  <si>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</si>
  <si>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</si>
  <si>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</si>
  <si>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</si>
  <si>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</si>
  <si>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</si>
  <si>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</si>
  <si>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</si>
  <si>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</si>
  <si>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</si>
  <si>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</si>
  <si>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</si>
  <si>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</si>
  <si>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</si>
  <si>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</si>
  <si>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</si>
  <si>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</si>
  <si>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</si>
  <si>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</si>
  <si>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</si>
  <si>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</si>
  <si>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</si>
  <si>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</si>
  <si>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</si>
  <si>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</si>
  <si>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</si>
  <si>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</si>
  <si>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</si>
  <si>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</si>
  <si>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</si>
  <si>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</si>
  <si>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</si>
  <si>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</si>
  <si>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</si>
  <si>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</si>
  <si>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</si>
  <si>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</si>
  <si>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</si>
  <si>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</si>
  <si>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</si>
  <si>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</si>
  <si>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</si>
  <si>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</si>
  <si>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</si>
  <si>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</si>
  <si>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</si>
  <si>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</si>
  <si>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</si>
  <si>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</si>
  <si>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</si>
  <si>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</si>
  <si>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</si>
  <si>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</si>
  <si>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</si>
  <si>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</si>
  <si>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</si>
  <si>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</si>
  <si>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</si>
  <si>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</si>
  <si>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</si>
  <si>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</si>
  <si>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</si>
  <si>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</si>
  <si>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</si>
  <si>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</si>
  <si>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</si>
  <si>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</si>
  <si>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</si>
  <si>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</si>
  <si>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</si>
  <si>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</si>
  <si>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</si>
  <si>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</si>
  <si>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</si>
  <si>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</si>
  <si>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</si>
  <si>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</si>
  <si>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</si>
  <si>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</si>
  <si>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</si>
  <si>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</si>
  <si>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</si>
  <si>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</si>
  <si>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</si>
  <si>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</si>
  <si>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</si>
  <si>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</si>
  <si>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</si>
  <si>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</si>
  <si>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</si>
  <si>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</si>
  <si>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</si>
  <si>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</si>
  <si>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</si>
  <si>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</si>
  <si>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</si>
  <si>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</si>
  <si>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</si>
  <si>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</si>
  <si>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</si>
  <si>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</si>
  <si>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</si>
  <si>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</si>
  <si>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</si>
  <si>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</si>
  <si>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</si>
  <si>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</si>
  <si>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</si>
  <si>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</si>
  <si>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</si>
  <si>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</si>
  <si>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</si>
  <si>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</si>
  <si>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</si>
  <si>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</si>
  <si>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</si>
  <si>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</si>
  <si>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</si>
  <si>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</si>
  <si>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</si>
  <si>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</si>
  <si>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</si>
  <si>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</si>
  <si>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</si>
  <si>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</si>
  <si>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</si>
  <si>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</si>
  <si>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</si>
  <si>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</si>
  <si>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</si>
  <si>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</si>
  <si>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</si>
  <si>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</si>
  <si>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</si>
  <si>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</si>
  <si>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</si>
  <si>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</si>
  <si>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</si>
  <si>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</si>
  <si>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</si>
  <si>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</si>
  <si>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</si>
  <si>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</si>
  <si>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</si>
  <si>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</si>
  <si>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</si>
  <si>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</si>
  <si>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</si>
  <si>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</si>
  <si>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</si>
  <si>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</si>
  <si>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</si>
  <si>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</si>
  <si>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</si>
  <si>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</si>
  <si>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</si>
  <si>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</si>
  <si>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</si>
  <si>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</si>
  <si>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</si>
  <si>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</si>
  <si>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</si>
  <si>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</si>
  <si>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</si>
  <si>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</si>
  <si>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</si>
  <si>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</si>
  <si>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</si>
  <si>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</si>
  <si>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</si>
  <si>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</si>
  <si>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</si>
  <si>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</si>
  <si>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</si>
  <si>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</si>
  <si>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</si>
  <si>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</si>
  <si>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</si>
  <si>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</si>
  <si>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</si>
  <si>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</si>
  <si>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</si>
  <si>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</si>
  <si>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</si>
  <si>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</si>
  <si>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</si>
  <si>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</si>
  <si>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</si>
  <si>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</si>
  <si>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</si>
  <si>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</si>
  <si>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</si>
  <si>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</si>
  <si>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</si>
  <si>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</si>
  <si>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</si>
  <si>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</si>
  <si>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</si>
  <si>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</si>
  <si>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</si>
  <si>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</si>
  <si>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</si>
  <si>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</si>
  <si>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</si>
  <si>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</si>
  <si>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</si>
  <si>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</si>
  <si>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</si>
  <si>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</si>
  <si>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</si>
  <si>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</si>
  <si>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</si>
  <si>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</si>
  <si>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</si>
  <si>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</si>
  <si>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</si>
  <si>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</si>
  <si>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</si>
  <si>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</si>
  <si>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</si>
  <si>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</si>
  <si>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</si>
  <si>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</si>
  <si>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</si>
  <si>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</si>
  <si>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</si>
  <si>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</si>
  <si>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</si>
  <si>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</si>
  <si>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</si>
  <si>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</si>
  <si>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</si>
  <si>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</si>
  <si>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</si>
  <si>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</si>
  <si>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</si>
  <si>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</si>
  <si>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</si>
  <si>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</si>
  <si>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</si>
  <si>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</si>
  <si>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</si>
  <si>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</si>
  <si>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</si>
  <si>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</si>
  <si>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</si>
  <si>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</si>
  <si>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</si>
  <si>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</si>
  <si>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</si>
  <si>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</si>
  <si>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</si>
  <si>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</si>
  <si>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</si>
  <si>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</si>
  <si>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</si>
  <si>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</si>
  <si>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</si>
  <si>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</si>
  <si>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</si>
  <si>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</si>
  <si>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</si>
  <si>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</si>
  <si>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</si>
  <si>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</si>
  <si>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</si>
  <si>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</si>
  <si>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</si>
  <si>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</si>
  <si>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</si>
  <si>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</si>
  <si>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</si>
  <si>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</si>
  <si>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</si>
  <si>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</si>
  <si>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</si>
  <si>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</si>
  <si>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</si>
  <si>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</si>
  <si>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</si>
  <si>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</si>
  <si>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</si>
  <si>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</si>
  <si>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</si>
  <si>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</si>
  <si>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</si>
  <si>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</si>
  <si>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</si>
  <si>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</si>
  <si>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</si>
  <si>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</si>
  <si>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</si>
  <si>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</si>
  <si>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</si>
  <si>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</si>
  <si>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</si>
  <si>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</si>
  <si>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</si>
  <si>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</si>
  <si>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</si>
  <si>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</si>
  <si>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</si>
  <si>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</si>
  <si>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</si>
  <si>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</si>
  <si>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</si>
  <si>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</si>
  <si>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</si>
  <si>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</si>
  <si>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</si>
  <si>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</si>
  <si>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</si>
  <si>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</si>
  <si>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</si>
  <si>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</si>
  <si>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</si>
  <si>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</si>
  <si>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</si>
  <si>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</si>
  <si>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</si>
  <si>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</si>
  <si>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</si>
  <si>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</si>
  <si>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</si>
  <si>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</si>
  <si>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</si>
  <si>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</si>
  <si>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</si>
  <si>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</si>
  <si>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</si>
  <si>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</si>
  <si>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</si>
  <si>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</si>
  <si>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</si>
  <si>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</si>
  <si>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</si>
  <si>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</si>
  <si>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</si>
  <si>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</si>
  <si>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</si>
  <si>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</si>
  <si>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</si>
  <si>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</si>
  <si>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</si>
  <si>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</si>
  <si>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</si>
  <si>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</si>
  <si>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</si>
  <si>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</si>
  <si>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</si>
  <si>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</si>
  <si>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</si>
  <si>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</si>
  <si>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</si>
  <si>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</si>
  <si>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</si>
  <si>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</si>
  <si>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</si>
  <si>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</si>
  <si>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</si>
  <si>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</si>
  <si>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</si>
  <si>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</si>
  <si>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</si>
  <si>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</si>
  <si>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</si>
  <si>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</si>
  <si>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</si>
  <si>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</si>
  <si>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</si>
  <si>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</si>
  <si>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</si>
  <si>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</si>
  <si>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</si>
  <si>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</si>
  <si>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</si>
  <si>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</si>
  <si>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</si>
  <si>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</si>
  <si>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</si>
  <si>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</si>
  <si>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</si>
  <si>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</si>
  <si>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</si>
  <si>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</si>
  <si>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</si>
  <si>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</si>
  <si>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</si>
  <si>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</si>
  <si>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</si>
  <si>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</si>
  <si>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</si>
  <si>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</si>
  <si>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</si>
  <si>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</si>
  <si>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</si>
  <si>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</si>
  <si>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</si>
  <si>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</si>
  <si>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</si>
  <si>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</si>
  <si>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</si>
  <si>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</si>
  <si>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</si>
  <si>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</si>
  <si>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</si>
  <si>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</si>
  <si>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</si>
  <si>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</si>
  <si>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</si>
  <si>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</si>
  <si>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</si>
  <si>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</si>
  <si>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</si>
  <si>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</si>
  <si>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</si>
  <si>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</si>
  <si>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</si>
  <si>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</si>
  <si>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</si>
  <si>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</si>
  <si>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</si>
  <si>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</si>
  <si>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</si>
  <si>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</si>
  <si>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</si>
  <si>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</si>
  <si>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</si>
  <si>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</si>
  <si>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</si>
  <si>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</si>
  <si>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</si>
  <si>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</si>
  <si>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</si>
  <si>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</si>
  <si>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</si>
  <si>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</si>
  <si>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</si>
  <si>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</si>
  <si>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</si>
  <si>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</si>
  <si>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</si>
  <si>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</si>
  <si>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</si>
  <si>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</si>
  <si>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</si>
  <si>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</si>
  <si>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</si>
  <si>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</si>
  <si>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</si>
  <si>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</si>
  <si>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</si>
  <si>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</si>
  <si>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</si>
  <si>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</si>
  <si>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</si>
  <si>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</si>
  <si>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</si>
  <si>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</si>
  <si>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</si>
  <si>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</si>
  <si>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</si>
  <si>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</si>
  <si>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</si>
  <si>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</si>
  <si>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</si>
  <si>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</si>
  <si>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</si>
  <si>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</si>
  <si>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</si>
  <si>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</si>
  <si>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</si>
  <si>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</si>
  <si>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</si>
  <si>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</si>
  <si>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</si>
  <si>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</si>
  <si>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</si>
  <si>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</si>
  <si>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</si>
  <si>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</si>
  <si>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</si>
  <si>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</si>
  <si>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</si>
  <si>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</si>
  <si>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</si>
  <si>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</si>
  <si>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</si>
  <si>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</si>
  <si>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</si>
  <si>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</si>
  <si>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</si>
  <si>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</si>
  <si>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</si>
  <si>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</si>
  <si>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</si>
  <si>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</si>
  <si>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</si>
  <si>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</si>
  <si>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</si>
  <si>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</si>
  <si>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</si>
  <si>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</si>
  <si>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</si>
  <si>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</si>
  <si>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</si>
  <si>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</si>
  <si>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</si>
  <si>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</si>
  <si>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</si>
  <si>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</si>
  <si>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</si>
  <si>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</si>
  <si>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</si>
  <si>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</si>
  <si>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</si>
  <si>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</si>
  <si>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</si>
  <si>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</si>
  <si>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</si>
  <si>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</si>
  <si>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</si>
  <si>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</si>
  <si>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</si>
  <si>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</si>
  <si>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</si>
  <si>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</si>
  <si>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</si>
  <si>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</si>
  <si>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</si>
  <si>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</si>
  <si>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</si>
  <si>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</si>
  <si>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</si>
  <si>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</si>
  <si>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</si>
  <si>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</si>
  <si>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</si>
  <si>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</si>
  <si>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</si>
  <si>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</si>
  <si>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</si>
  <si>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</si>
  <si>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</si>
  <si>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</si>
  <si>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</si>
  <si>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</si>
  <si>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</si>
  <si>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</si>
  <si>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</si>
  <si>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</si>
  <si>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</si>
  <si>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</si>
  <si>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</si>
  <si>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</si>
  <si>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</si>
  <si>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</si>
  <si>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</si>
  <si>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</si>
  <si>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</si>
  <si>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</si>
  <si>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</si>
  <si>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</si>
  <si>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</si>
  <si>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</si>
  <si>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</si>
  <si>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</si>
  <si>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</si>
  <si>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</si>
  <si>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</si>
  <si>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</si>
  <si>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</si>
  <si>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</si>
  <si>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</si>
  <si>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</si>
  <si>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</si>
  <si>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</si>
  <si>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</si>
  <si>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</si>
  <si>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</si>
  <si>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</si>
  <si>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</si>
  <si>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</si>
  <si>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</si>
  <si>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</si>
  <si>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</si>
  <si>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</si>
  <si>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</si>
  <si>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</si>
  <si>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</si>
  <si>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</si>
  <si>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</si>
  <si>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</si>
  <si>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</si>
  <si>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</si>
  <si>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</si>
  <si>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</si>
  <si>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</si>
  <si>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</si>
  <si>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</si>
  <si>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</si>
  <si>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</si>
  <si>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</si>
  <si>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</si>
  <si>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</si>
  <si>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</si>
  <si>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</si>
  <si>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</si>
  <si>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</si>
  <si>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</si>
  <si>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</si>
  <si>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</si>
  <si>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</si>
  <si>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</si>
  <si>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</si>
  <si>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</si>
  <si>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</si>
  <si>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</si>
  <si>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</si>
  <si>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</si>
  <si>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</si>
  <si>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</si>
  <si>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</si>
  <si>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</si>
  <si>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</si>
  <si>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</si>
  <si>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</si>
  <si>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</si>
  <si>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</si>
  <si>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</si>
  <si>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</si>
  <si>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</si>
  <si>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</si>
  <si>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</si>
  <si>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</si>
  <si>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</si>
  <si>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</si>
  <si>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</si>
  <si>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</si>
  <si>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</si>
  <si>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</si>
  <si>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</si>
  <si>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</si>
  <si>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</si>
  <si>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</si>
  <si>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</si>
  <si>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</si>
  <si>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</si>
  <si>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</si>
  <si>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</si>
  <si>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</si>
  <si>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</si>
  <si>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</si>
  <si>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</si>
  <si>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</si>
  <si>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</si>
  <si>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</si>
  <si>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</si>
  <si>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</si>
  <si>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</si>
  <si>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</si>
  <si>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</si>
  <si>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</si>
  <si>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</si>
  <si>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</si>
  <si>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</si>
  <si>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</si>
  <si>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</si>
  <si>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</si>
  <si>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</si>
  <si>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</si>
  <si>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</si>
  <si>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</si>
  <si>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</si>
  <si>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</si>
  <si>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</si>
  <si>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</si>
  <si>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</si>
  <si>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</si>
  <si>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</si>
  <si>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</si>
  <si>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</si>
  <si>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</si>
  <si>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</si>
  <si>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</si>
  <si>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</si>
  <si>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</si>
  <si>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</si>
  <si>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</si>
  <si>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</si>
  <si>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</si>
  <si>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</si>
  <si>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</si>
  <si>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</si>
  <si>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</si>
  <si>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</si>
  <si>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</si>
  <si>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</si>
  <si>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</si>
  <si>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</si>
  <si>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</si>
  <si>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</si>
  <si>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</si>
  <si>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</si>
  <si>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</si>
  <si>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</si>
  <si>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</si>
  <si>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</si>
  <si>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</si>
  <si>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</si>
  <si>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</si>
  <si>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</si>
  <si>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</si>
  <si>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</si>
  <si>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</si>
  <si>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</si>
  <si>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</si>
  <si>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</si>
  <si>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</si>
  <si>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</si>
  <si>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</si>
  <si>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</si>
  <si>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</si>
  <si>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</si>
  <si>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</si>
  <si>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</si>
  <si>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</si>
  <si>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</si>
  <si>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</si>
  <si>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</si>
  <si>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</si>
  <si>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</si>
  <si>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</si>
  <si>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</si>
  <si>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</si>
  <si>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</si>
  <si>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</si>
  <si>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</si>
  <si>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</si>
  <si>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</si>
  <si>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</si>
  <si>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</si>
  <si>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</si>
  <si>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</si>
  <si>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</si>
  <si>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</si>
  <si>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</si>
  <si>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</si>
  <si>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</si>
  <si>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</si>
  <si>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</si>
  <si>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</si>
  <si>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</si>
  <si>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</si>
  <si>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</si>
  <si>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</si>
  <si>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</si>
  <si>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</si>
  <si>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</si>
  <si>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</si>
  <si>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</si>
  <si>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</si>
  <si>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</si>
  <si>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</si>
  <si>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</si>
  <si>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</si>
  <si>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</si>
  <si>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</si>
  <si>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</si>
  <si>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</si>
  <si>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</si>
  <si>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</si>
  <si>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</si>
  <si>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</si>
  <si>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</si>
  <si>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</si>
  <si>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</si>
  <si>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</si>
  <si>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</si>
  <si>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</si>
  <si>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</si>
  <si>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</si>
  <si>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</si>
  <si>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</si>
  <si>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</si>
  <si>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</si>
  <si>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</si>
  <si>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</si>
  <si>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</si>
  <si>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</si>
  <si>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</si>
  <si>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</si>
  <si>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</si>
  <si>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</si>
  <si>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</si>
  <si>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</si>
  <si>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</si>
  <si>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</si>
  <si>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</si>
  <si>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</si>
  <si>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</si>
  <si>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</si>
  <si>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</si>
  <si>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</si>
  <si>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</si>
  <si>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</si>
  <si>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</si>
  <si>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</si>
  <si>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</si>
  <si>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</si>
  <si>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</si>
  <si>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</si>
  <si>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</si>
  <si>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</si>
  <si>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</si>
  <si>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</si>
  <si>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</si>
  <si>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</si>
  <si>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</si>
  <si>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</si>
  <si>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</si>
  <si>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</si>
  <si>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</si>
  <si>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</si>
  <si>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</si>
  <si>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</si>
  <si>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</si>
  <si>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</si>
  <si>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</si>
  <si>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</si>
  <si>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</si>
  <si>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</si>
  <si>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</si>
  <si>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</si>
  <si>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</si>
  <si>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</si>
  <si>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</si>
  <si>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</si>
  <si>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</si>
  <si>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</si>
  <si>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</si>
  <si>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</si>
  <si>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</si>
  <si>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</si>
  <si>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</si>
  <si>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</si>
  <si>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</si>
  <si>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</si>
  <si>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</si>
  <si>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</si>
  <si>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</si>
  <si>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</si>
  <si>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</si>
  <si>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</si>
  <si>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</si>
  <si>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</si>
  <si>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</si>
  <si>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</si>
  <si>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</si>
  <si>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</si>
  <si>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</si>
  <si>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</si>
  <si>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</si>
  <si>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</si>
  <si>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</si>
  <si>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</si>
  <si>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</si>
  <si>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</si>
  <si>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</si>
  <si>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</si>
  <si>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</si>
  <si>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</si>
  <si>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</si>
  <si>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</si>
  <si>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</si>
  <si>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</si>
  <si>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</si>
  <si>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</si>
  <si>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</si>
  <si>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</si>
  <si>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</si>
  <si>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</si>
  <si>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</si>
  <si>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</si>
  <si>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</si>
  <si>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</si>
  <si>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</si>
  <si>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</si>
  <si>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</si>
  <si>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</si>
  <si>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</si>
  <si>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</si>
  <si>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</si>
  <si>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</si>
  <si>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</si>
  <si>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</si>
  <si>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</si>
  <si>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</si>
  <si>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</si>
  <si>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</si>
  <si>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</si>
  <si>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</si>
  <si>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</si>
  <si>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</si>
  <si>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</si>
  <si>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</si>
  <si>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</si>
  <si>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</si>
  <si>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</si>
  <si>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</si>
  <si>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</si>
  <si>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</si>
  <si>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</si>
  <si>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</si>
  <si>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</si>
  <si>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</si>
  <si>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</si>
  <si>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</si>
  <si>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</si>
  <si>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</si>
  <si>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</si>
  <si>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</si>
  <si>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</si>
  <si>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</si>
  <si>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</si>
  <si>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</si>
  <si>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</si>
  <si>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</si>
  <si>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</si>
  <si>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</si>
  <si>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</si>
  <si>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</si>
  <si>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</si>
  <si>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</si>
  <si>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</si>
  <si>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</si>
  <si>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</si>
  <si>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</si>
  <si>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</si>
  <si>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</si>
  <si>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</si>
  <si>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</si>
  <si>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</si>
  <si>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</si>
  <si>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</si>
  <si>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</si>
  <si>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</si>
  <si>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</si>
  <si>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</si>
  <si>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</si>
  <si>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</si>
  <si>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</si>
  <si>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</si>
  <si>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</si>
  <si>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</si>
  <si>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</si>
  <si>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</si>
  <si>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</si>
  <si>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</si>
  <si>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</si>
  <si>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</si>
  <si>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</si>
  <si>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</si>
  <si>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</si>
  <si>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</si>
  <si>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</si>
  <si>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</si>
  <si>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</si>
  <si>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</si>
  <si>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</si>
  <si>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</si>
  <si>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</si>
  <si>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</si>
  <si>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</si>
  <si>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</si>
  <si>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</si>
  <si>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</si>
  <si>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</si>
  <si>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</si>
  <si>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</si>
  <si>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</si>
  <si>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</si>
  <si>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</si>
  <si>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</si>
  <si>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</si>
  <si>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</si>
  <si>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</si>
  <si>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</si>
  <si>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</si>
  <si>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</si>
  <si>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</si>
  <si>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</si>
  <si>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</si>
  <si>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</si>
  <si>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</si>
  <si>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</si>
  <si>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</si>
  <si>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</si>
  <si>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</si>
  <si>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</si>
  <si>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</si>
  <si>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</si>
  <si>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</si>
  <si>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</si>
  <si>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</si>
  <si>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</si>
  <si>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</si>
  <si>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</si>
  <si>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</si>
  <si>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</si>
  <si>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</si>
  <si>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</si>
  <si>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</si>
  <si>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</si>
  <si>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</si>
  <si>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</si>
  <si>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</si>
  <si>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</si>
  <si>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</si>
  <si>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</si>
  <si>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</si>
  <si>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</si>
  <si>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</si>
  <si>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</si>
  <si>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</si>
  <si>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</si>
  <si>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</si>
  <si>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</si>
  <si>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</si>
  <si>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</si>
  <si>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</si>
  <si>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</si>
  <si>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</si>
  <si>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</si>
  <si>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</si>
  <si>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</si>
  <si>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</si>
  <si>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</si>
  <si>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</si>
  <si>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</si>
  <si>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</si>
  <si>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</si>
  <si>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</si>
  <si>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</si>
  <si>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</si>
  <si>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</si>
  <si>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</si>
  <si>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</si>
  <si>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</si>
  <si>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</si>
  <si>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</si>
  <si>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</si>
  <si>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</si>
  <si>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</si>
  <si>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</si>
  <si>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</si>
  <si>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</si>
  <si>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</si>
  <si>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</si>
  <si>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</si>
  <si>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</si>
  <si>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</si>
  <si>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</si>
  <si>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</si>
  <si>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</si>
  <si>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</si>
  <si>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</si>
  <si>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</si>
  <si>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</si>
  <si>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</si>
  <si>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</si>
  <si>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</si>
  <si>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</si>
  <si>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</si>
  <si>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</si>
  <si>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</si>
  <si>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</si>
  <si>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</si>
  <si>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</si>
  <si>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</si>
  <si>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</si>
  <si>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</si>
  <si>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</si>
  <si>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</si>
  <si>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</si>
  <si>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</si>
  <si>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</si>
  <si>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</si>
  <si>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</si>
  <si>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</si>
  <si>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</si>
  <si>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</si>
  <si>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</si>
  <si>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</si>
  <si>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</si>
  <si>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</si>
  <si>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</si>
  <si>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</si>
  <si>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</si>
  <si>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</si>
  <si>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</si>
  <si>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</si>
  <si>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</si>
  <si>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</si>
  <si>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</si>
  <si>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</si>
  <si>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</si>
  <si>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</si>
  <si>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</si>
  <si>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</si>
  <si>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</si>
  <si>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</si>
  <si>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</si>
  <si>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</si>
  <si>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</si>
  <si>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</si>
  <si>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</si>
  <si>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</si>
  <si>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</si>
  <si>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</si>
  <si>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</si>
  <si>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</si>
  <si>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</si>
  <si>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</si>
  <si>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</si>
  <si>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</si>
  <si>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</si>
  <si>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</si>
  <si>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</si>
  <si>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</si>
  <si>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</si>
  <si>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</si>
  <si>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</si>
  <si>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</si>
  <si>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</si>
  <si>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</si>
  <si>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</si>
  <si>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</si>
  <si>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</si>
  <si>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</si>
  <si>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</si>
  <si>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</si>
  <si>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</si>
  <si>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</si>
  <si>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</si>
  <si>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</si>
  <si>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</si>
  <si>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</si>
  <si>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</si>
  <si>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</si>
  <si>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</si>
  <si>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</si>
  <si>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</si>
  <si>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</si>
  <si>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</si>
  <si>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</si>
  <si>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</si>
  <si>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</si>
  <si>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</si>
  <si>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</si>
  <si>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</si>
  <si>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</si>
  <si>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</si>
  <si>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</si>
  <si>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</si>
  <si>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</si>
  <si>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</si>
  <si>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</si>
  <si>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</si>
  <si>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</si>
  <si>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</si>
  <si>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</si>
  <si>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</si>
  <si>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</si>
  <si>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</si>
  <si>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</si>
  <si>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</si>
  <si>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</si>
  <si>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</si>
  <si>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</si>
  <si>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</si>
  <si>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</si>
  <si>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</si>
  <si>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</si>
  <si>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</si>
  <si>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</si>
  <si>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</si>
  <si>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</si>
  <si>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</si>
  <si>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</si>
  <si>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</si>
  <si>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</si>
  <si>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</si>
  <si>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</si>
  <si>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</si>
  <si>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</si>
  <si>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</si>
  <si>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</si>
  <si>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</si>
  <si>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</si>
  <si>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</si>
  <si>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</si>
  <si>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</si>
  <si>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</si>
  <si>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</si>
  <si>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</si>
  <si>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</si>
  <si>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</si>
  <si>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</si>
  <si>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</si>
  <si>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</si>
  <si>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</si>
  <si>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</si>
  <si>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</si>
  <si>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</si>
  <si>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</si>
  <si>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</si>
  <si>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</si>
  <si>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</si>
  <si>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</si>
  <si>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</si>
  <si>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</si>
  <si>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</si>
  <si>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</si>
  <si>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</si>
  <si>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</si>
  <si>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</si>
  <si>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</si>
  <si>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</si>
  <si>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</si>
  <si>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</si>
  <si>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</si>
  <si>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</si>
  <si>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</si>
  <si>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</si>
  <si>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</si>
  <si>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</si>
  <si>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</si>
  <si>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</si>
  <si>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</si>
  <si>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</si>
  <si>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</si>
  <si>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</si>
  <si>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</si>
  <si>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</si>
  <si>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</si>
  <si>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</si>
  <si>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</si>
  <si>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</si>
  <si>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</si>
  <si>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</si>
  <si>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</si>
  <si>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</si>
  <si>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</si>
  <si>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</si>
  <si>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</si>
  <si>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</si>
  <si>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</si>
  <si>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</si>
  <si>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</si>
  <si>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</si>
  <si>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</si>
  <si>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</si>
  <si>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</si>
  <si>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</si>
  <si>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</si>
  <si>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</si>
  <si>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</si>
  <si>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</si>
  <si>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</si>
  <si>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</si>
  <si>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</si>
  <si>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</si>
  <si>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</si>
  <si>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</si>
  <si>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</si>
  <si>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</si>
  <si>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</si>
  <si>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</si>
  <si>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</si>
  <si>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</si>
  <si>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</si>
  <si>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</si>
  <si>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</si>
  <si>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</si>
  <si>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</si>
  <si>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</si>
  <si>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</si>
  <si>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</si>
  <si>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</si>
  <si>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</si>
  <si>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</si>
  <si>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</si>
  <si>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</si>
  <si>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</si>
  <si>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</si>
  <si>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</si>
  <si>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</si>
  <si>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</si>
  <si>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</si>
  <si>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</si>
  <si>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</si>
  <si>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</si>
  <si>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</si>
  <si>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</si>
  <si>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</si>
  <si>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</si>
  <si>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</si>
  <si>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</si>
  <si>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</si>
  <si>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</si>
  <si>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</si>
  <si>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</si>
  <si>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</si>
  <si>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</si>
  <si>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</si>
  <si>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</si>
  <si>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</si>
  <si>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</si>
  <si>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</si>
  <si>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</si>
  <si>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</si>
  <si>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</si>
  <si>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</si>
  <si>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</si>
  <si>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</si>
  <si>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</si>
  <si>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</si>
  <si>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</si>
  <si>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</si>
  <si>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</si>
  <si>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</si>
  <si>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</si>
  <si>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</si>
  <si>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</si>
  <si>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</si>
  <si>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</si>
  <si>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</si>
  <si>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</si>
  <si>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</si>
  <si>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</si>
  <si>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</si>
  <si>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</si>
  <si>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</si>
  <si>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</si>
  <si>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</si>
  <si>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</si>
  <si>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</si>
  <si>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</si>
  <si>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</si>
  <si>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</si>
  <si>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</si>
  <si>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</si>
  <si>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</si>
  <si>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</si>
  <si>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</si>
  <si>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</si>
  <si>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</si>
  <si>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</si>
  <si>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</si>
  <si>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</si>
  <si>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</si>
  <si>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</si>
  <si>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</si>
  <si>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</si>
  <si>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</si>
  <si>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</si>
  <si>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</si>
  <si>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</si>
  <si>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</si>
  <si>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</si>
  <si>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</si>
  <si>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</si>
  <si>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</si>
  <si>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</si>
  <si>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</si>
  <si>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</si>
  <si>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</si>
  <si>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</si>
  <si>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</si>
  <si>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</si>
  <si>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</si>
  <si>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</si>
  <si>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</si>
  <si>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</si>
  <si>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</si>
  <si>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</si>
  <si>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</si>
  <si>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</si>
  <si>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</si>
  <si>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</si>
  <si>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</si>
  <si>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</si>
  <si>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</si>
  <si>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</si>
  <si>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</si>
  <si>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</si>
  <si>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</si>
  <si>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</si>
  <si>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</si>
  <si>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</si>
  <si>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</si>
  <si>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</si>
  <si>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</si>
  <si>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</si>
  <si>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</si>
  <si>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</si>
  <si>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</si>
  <si>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</si>
  <si>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</si>
  <si>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</si>
  <si>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</si>
  <si>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</si>
  <si>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</si>
  <si>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</si>
  <si>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</si>
  <si>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</si>
  <si>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</si>
  <si>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</si>
  <si>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</si>
  <si>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</si>
  <si>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</si>
  <si>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</si>
  <si>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</si>
  <si>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</si>
  <si>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</si>
  <si>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</si>
  <si>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</si>
  <si>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</si>
  <si>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</si>
  <si>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</si>
  <si>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</si>
  <si>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</si>
  <si>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</si>
  <si>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</si>
  <si>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</si>
  <si>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</si>
  <si>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</si>
  <si>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</si>
  <si>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</si>
  <si>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</si>
  <si>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</si>
  <si>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</si>
  <si>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</si>
  <si>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</si>
  <si>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</si>
  <si>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</si>
  <si>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</si>
  <si>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</si>
  <si>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</si>
  <si>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</si>
  <si>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</si>
  <si>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</si>
  <si>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</si>
  <si>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</si>
  <si>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</si>
  <si>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</si>
  <si>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</si>
  <si>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</si>
  <si>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</si>
  <si>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</si>
  <si>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</si>
  <si>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</si>
  <si>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</si>
  <si>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</si>
  <si>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</si>
  <si>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</si>
  <si>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</si>
  <si>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</si>
  <si>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</si>
  <si>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</si>
  <si>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</si>
  <si>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</si>
  <si>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</si>
  <si>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</si>
  <si>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</si>
  <si>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</si>
  <si>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</si>
  <si>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</si>
  <si>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</si>
  <si>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</si>
  <si>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</si>
  <si>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</si>
  <si>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</si>
  <si>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</si>
  <si>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</si>
  <si>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</si>
  <si>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</si>
  <si>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</si>
  <si>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</si>
  <si>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</si>
  <si>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</si>
  <si>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</si>
  <si>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</si>
  <si>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</si>
  <si>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</si>
  <si>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</si>
  <si>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</si>
  <si>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</si>
  <si>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</si>
  <si>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</si>
  <si>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</si>
  <si>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</si>
  <si>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</si>
  <si>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</si>
  <si>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</si>
  <si>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</si>
  <si>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</si>
  <si>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</si>
  <si>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</si>
  <si>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</si>
  <si>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</si>
  <si>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</si>
  <si>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</si>
  <si>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</si>
  <si>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</si>
  <si>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</si>
  <si>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</si>
  <si>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</si>
  <si>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</si>
  <si>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</si>
  <si>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</si>
  <si>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</si>
  <si>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</si>
  <si>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</si>
  <si>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</si>
  <si>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</si>
  <si>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</si>
  <si>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</si>
  <si>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</si>
  <si>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</si>
  <si>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</si>
  <si>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</si>
  <si>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</si>
  <si>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</si>
  <si>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</si>
  <si>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</si>
  <si>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</si>
  <si>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</si>
  <si>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</si>
  <si>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</si>
  <si>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</si>
  <si>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</si>
  <si>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</si>
  <si>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</si>
  <si>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</si>
  <si>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</si>
  <si>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</si>
  <si>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</si>
  <si>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</si>
  <si>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</si>
  <si>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</si>
  <si>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</si>
  <si>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</si>
  <si>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</si>
  <si>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</si>
  <si>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</si>
  <si>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</si>
  <si>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</si>
  <si>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</si>
  <si>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</si>
  <si>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</si>
  <si>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</si>
  <si>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</si>
  <si>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</si>
  <si>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</si>
  <si>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</si>
  <si>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</si>
  <si>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</si>
  <si>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</si>
  <si>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</si>
  <si>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</si>
  <si>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</si>
  <si>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</si>
  <si>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</si>
  <si>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</si>
  <si>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</si>
  <si>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</si>
  <si>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</si>
  <si>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</si>
  <si>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</si>
  <si>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</si>
  <si>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</si>
  <si>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</si>
  <si>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</si>
  <si>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</si>
  <si>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</si>
  <si>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</si>
  <si>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</si>
  <si>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</si>
  <si>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</si>
  <si>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</si>
  <si>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</si>
  <si>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</si>
  <si>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</si>
  <si>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</si>
  <si>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</si>
  <si>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</si>
  <si>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</si>
  <si>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</si>
  <si>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</si>
  <si>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</si>
  <si>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</si>
  <si>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</si>
  <si>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</si>
  <si>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</si>
  <si>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</si>
  <si>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</si>
  <si>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</si>
  <si>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</si>
  <si>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</si>
  <si>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</si>
  <si>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</si>
  <si>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</si>
  <si>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</si>
  <si>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</si>
  <si>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</si>
  <si>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</si>
  <si>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</si>
  <si>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</si>
  <si>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</si>
  <si>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</si>
  <si>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</si>
  <si>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</si>
  <si>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</si>
  <si>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</si>
  <si>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</si>
  <si>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</si>
  <si>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</si>
  <si>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</si>
  <si>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</si>
  <si>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</si>
  <si>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</si>
  <si>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</si>
  <si>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</si>
  <si>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</si>
  <si>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</si>
  <si>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</si>
  <si>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</si>
  <si>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</si>
  <si>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</si>
  <si>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</si>
  <si>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</si>
  <si>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</si>
  <si>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</si>
  <si>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</si>
  <si>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</si>
  <si>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</si>
  <si>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</si>
  <si>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</si>
  <si>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</si>
  <si>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</si>
  <si>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</si>
  <si>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</si>
  <si>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</si>
  <si>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</si>
  <si>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</si>
  <si>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</si>
  <si>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</si>
  <si>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</si>
  <si>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</si>
  <si>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</si>
  <si>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</si>
  <si>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</si>
  <si>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</si>
  <si>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</si>
  <si>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</si>
  <si>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</si>
  <si>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</si>
  <si>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</si>
  <si>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</si>
  <si>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</si>
  <si>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</si>
  <si>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</si>
  <si>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</si>
  <si>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</si>
  <si>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</si>
  <si>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</si>
  <si>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</si>
  <si>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</si>
  <si>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</si>
  <si>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</si>
  <si>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</si>
  <si>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</si>
  <si>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</si>
  <si>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</si>
  <si>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</si>
  <si>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</si>
  <si>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</si>
  <si>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</si>
  <si>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</si>
  <si>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</si>
  <si>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</si>
  <si>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</si>
  <si>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</si>
  <si>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</si>
  <si>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</si>
  <si>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</si>
  <si>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</si>
  <si>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</si>
  <si>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</si>
  <si>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</si>
  <si>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</si>
  <si>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</si>
  <si>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</si>
  <si>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</si>
  <si>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</si>
  <si>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</si>
  <si>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</si>
  <si>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</si>
  <si>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</si>
  <si>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</si>
  <si>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</si>
  <si>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</si>
  <si>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</si>
  <si>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</si>
  <si>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</si>
  <si>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</si>
  <si>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</si>
  <si>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</si>
  <si>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</si>
  <si>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</si>
  <si>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</si>
  <si>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</si>
  <si>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</si>
  <si>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</si>
  <si>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</si>
  <si>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</si>
  <si>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</si>
  <si>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</si>
  <si>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</si>
  <si>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</si>
  <si>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</si>
  <si>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</si>
  <si>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</si>
  <si>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</si>
  <si>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</si>
  <si>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</si>
  <si>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</si>
  <si>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</si>
  <si>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</si>
  <si>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</si>
  <si>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</si>
  <si>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</si>
  <si>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</si>
  <si>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</si>
  <si>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</si>
  <si>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</si>
  <si>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</si>
  <si>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</si>
  <si>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</si>
  <si>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</si>
  <si>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</si>
  <si>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</si>
  <si>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</si>
  <si>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</si>
  <si>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</si>
  <si>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</si>
  <si>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</si>
  <si>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</si>
  <si>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</si>
  <si>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</si>
  <si>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</si>
  <si>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</si>
  <si>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</si>
  <si>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</si>
  <si>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</si>
  <si>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</si>
  <si>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</si>
  <si>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</si>
  <si>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</si>
  <si>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</si>
  <si>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</si>
  <si>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</si>
  <si>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</si>
  <si>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</si>
  <si>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</si>
  <si>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</si>
  <si>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</si>
  <si>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</si>
  <si>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</si>
  <si>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</si>
  <si>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</si>
  <si>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</si>
  <si>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</si>
  <si>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</si>
  <si>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</si>
  <si>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</si>
  <si>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</si>
  <si>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</si>
  <si>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</si>
  <si>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</si>
  <si>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</si>
  <si>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</si>
  <si>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</si>
  <si>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</si>
  <si>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</si>
  <si>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</si>
  <si>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</si>
  <si>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</si>
  <si>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</si>
  <si>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</si>
  <si>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</si>
  <si>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</si>
  <si>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</si>
  <si>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</si>
  <si>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</si>
  <si>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</si>
  <si>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</si>
  <si>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</si>
  <si>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</si>
  <si>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</si>
  <si>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</si>
  <si>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</si>
  <si>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</si>
  <si>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</si>
  <si>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</si>
  <si>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</si>
  <si>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</si>
  <si>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</si>
  <si>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</si>
  <si>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</si>
  <si>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</si>
  <si>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</si>
  <si>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</si>
  <si>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</si>
  <si>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</si>
  <si>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</si>
  <si>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</si>
  <si>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</si>
  <si>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</si>
  <si>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</si>
  <si>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</si>
  <si>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</si>
  <si>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</si>
  <si>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</si>
  <si>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</si>
  <si>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</si>
  <si>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</si>
  <si>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</si>
  <si>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</si>
  <si>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</si>
  <si>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</si>
  <si>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</si>
  <si>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</si>
  <si>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</si>
  <si>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</si>
  <si>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</si>
  <si>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</si>
  <si>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</si>
  <si>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</si>
  <si>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</si>
  <si>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</si>
  <si>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</si>
  <si>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</si>
  <si>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</si>
  <si>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</si>
  <si>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</si>
  <si>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</si>
  <si>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</si>
  <si>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</si>
  <si>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</si>
  <si>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</si>
  <si>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</si>
  <si>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</si>
  <si>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</si>
  <si>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</si>
  <si>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</si>
  <si>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</si>
  <si>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</si>
  <si>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</si>
  <si>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</si>
  <si>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</si>
  <si>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</si>
  <si>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</si>
  <si>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</si>
  <si>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</si>
  <si>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</si>
  <si>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</si>
  <si>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</si>
  <si>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</si>
  <si>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</si>
  <si>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</si>
  <si>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</si>
  <si>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</si>
  <si>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</si>
  <si>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</si>
  <si>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</si>
  <si>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</si>
  <si>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</si>
  <si>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</si>
  <si>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</si>
  <si>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</si>
  <si>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</si>
  <si>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</si>
  <si>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</si>
  <si>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</si>
  <si>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</si>
  <si>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</si>
  <si>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</si>
  <si>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</si>
  <si>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</si>
  <si>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</si>
  <si>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</si>
  <si>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</si>
  <si>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</si>
  <si>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</si>
  <si>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</si>
  <si>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</si>
  <si>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</si>
  <si>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</si>
  <si>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</si>
  <si>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</si>
  <si>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</si>
  <si>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</si>
  <si>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</si>
  <si>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</si>
  <si>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</si>
  <si>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</si>
  <si>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</si>
  <si>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</si>
  <si>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</si>
  <si>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</si>
  <si>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</si>
  <si>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</si>
  <si>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</si>
  <si>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</si>
  <si>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</si>
  <si>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</si>
  <si>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</si>
  <si>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</si>
  <si>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</si>
  <si>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</si>
  <si>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</si>
  <si>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</si>
  <si>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</si>
  <si>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</si>
  <si>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</si>
  <si>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</si>
  <si>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</si>
  <si>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</si>
  <si>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</si>
  <si>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</si>
  <si>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</si>
  <si>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</si>
  <si>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</si>
  <si>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</si>
  <si>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</si>
  <si>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</si>
  <si>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</si>
  <si>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</si>
  <si>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</si>
  <si>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</si>
  <si>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</si>
  <si>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</si>
  <si>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</si>
  <si>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</si>
  <si>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</si>
  <si>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</si>
  <si>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</si>
  <si>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</si>
  <si>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</si>
  <si>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</si>
  <si>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</si>
  <si>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</si>
  <si>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</si>
  <si>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</si>
  <si>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</si>
  <si>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</si>
  <si>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</si>
  <si>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</si>
  <si>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</si>
  <si>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</si>
  <si>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</si>
  <si>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</si>
  <si>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</si>
  <si>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</si>
  <si>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</si>
  <si>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</si>
  <si>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</si>
  <si>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</si>
  <si>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</si>
  <si>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</si>
  <si>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</si>
  <si>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</si>
  <si>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</si>
  <si>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</si>
  <si>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</si>
  <si>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</si>
  <si>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</si>
  <si>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</si>
  <si>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</si>
  <si>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</si>
  <si>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</si>
  <si>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</si>
  <si>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</si>
  <si>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</si>
  <si>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</si>
  <si>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</si>
  <si>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</si>
  <si>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</si>
  <si>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</si>
  <si>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</si>
  <si>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</si>
  <si>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</si>
  <si>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</si>
  <si>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</si>
  <si>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</si>
  <si>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</si>
  <si>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</si>
  <si>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</si>
  <si>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</si>
  <si>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</si>
  <si>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</si>
  <si>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</si>
  <si>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</si>
  <si>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</si>
  <si>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</si>
  <si>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</si>
  <si>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</si>
  <si>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</si>
  <si>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</si>
  <si>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</si>
  <si>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</si>
  <si>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</si>
  <si>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</si>
  <si>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</si>
  <si>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</si>
  <si>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</si>
  <si>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</si>
  <si>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</si>
  <si>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</si>
  <si>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</si>
  <si>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</si>
  <si>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</si>
  <si>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</si>
  <si>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</si>
  <si>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</si>
  <si>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</si>
  <si>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</si>
  <si>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</si>
  <si>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</si>
  <si>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</si>
  <si>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</si>
  <si>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</si>
  <si>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</si>
  <si>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</si>
  <si>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</si>
  <si>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</si>
  <si>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</si>
  <si>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</si>
  <si>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</si>
  <si>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</si>
  <si>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</si>
  <si>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</si>
  <si>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</si>
  <si>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</si>
  <si>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</si>
  <si>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</si>
  <si>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</si>
  <si>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</si>
  <si>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</si>
  <si>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</si>
  <si>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</si>
  <si>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</si>
  <si>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</si>
  <si>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</si>
  <si>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</si>
  <si>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</si>
  <si>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</si>
  <si>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</si>
  <si>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</si>
  <si>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</si>
  <si>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</si>
  <si>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</si>
  <si>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</si>
  <si>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</si>
  <si>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</si>
  <si>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</si>
  <si>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</si>
  <si>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</si>
  <si>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</si>
  <si>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</si>
  <si>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</si>
  <si>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</si>
  <si>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</si>
  <si>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</si>
  <si>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</si>
  <si>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</si>
  <si>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</si>
  <si>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</si>
  <si>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</si>
  <si>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</si>
  <si>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</si>
  <si>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</si>
  <si>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</si>
  <si>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</si>
  <si>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</si>
  <si>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</si>
  <si>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</si>
  <si>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</si>
  <si>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</si>
  <si>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</si>
  <si>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</si>
  <si>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</si>
  <si>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</si>
  <si>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</si>
  <si>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</si>
  <si>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</si>
  <si>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</si>
  <si>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</si>
  <si>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</si>
  <si>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</si>
  <si>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</si>
  <si>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</si>
  <si>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</si>
  <si>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</si>
  <si>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</si>
  <si>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</si>
  <si>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</si>
  <si>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</si>
  <si>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</si>
  <si>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</si>
  <si>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</si>
  <si>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</si>
  <si>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</si>
  <si>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</si>
  <si>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</si>
  <si>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</si>
  <si>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</si>
  <si>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</si>
  <si>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</si>
  <si>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</si>
  <si>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</si>
  <si>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</si>
  <si>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</si>
  <si>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</si>
  <si>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</si>
  <si>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</si>
  <si>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</si>
  <si>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</si>
  <si>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</si>
  <si>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</si>
  <si>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</si>
  <si>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</si>
  <si>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</si>
  <si>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</si>
  <si>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</si>
  <si>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</si>
  <si>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</si>
  <si>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</si>
  <si>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</si>
  <si>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</si>
  <si>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</si>
  <si>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</si>
  <si>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</si>
  <si>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</si>
  <si>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</si>
  <si>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</si>
  <si>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</si>
  <si>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</si>
  <si>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</si>
  <si>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</si>
  <si>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</si>
  <si>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</si>
  <si>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</si>
  <si>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</si>
  <si>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</si>
  <si>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</si>
  <si>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</si>
  <si>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</si>
  <si>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</si>
  <si>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</si>
  <si>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</si>
  <si>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</si>
  <si>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</si>
  <si>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</si>
  <si>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</si>
  <si>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</si>
  <si>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</si>
  <si>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</si>
  <si>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</si>
  <si>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</si>
  <si>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</si>
  <si>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</si>
  <si>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</si>
  <si>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</si>
  <si>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</si>
  <si>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</si>
  <si>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</si>
  <si>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</si>
  <si>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</si>
  <si>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</si>
  <si>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</si>
  <si>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</si>
  <si>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</si>
  <si>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</si>
  <si>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</si>
  <si>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</si>
  <si>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</si>
  <si>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</si>
  <si>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</si>
  <si>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</si>
  <si>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</si>
  <si>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</si>
  <si>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</si>
  <si>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</si>
  <si>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</si>
  <si>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</si>
  <si>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</si>
  <si>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</si>
  <si>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</si>
  <si>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</si>
  <si>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</si>
  <si>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</si>
  <si>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</si>
  <si>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</si>
  <si>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</si>
  <si>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</si>
  <si>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</si>
  <si>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</si>
  <si>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</si>
  <si>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</si>
  <si>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</si>
  <si>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</si>
  <si>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</si>
  <si>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</si>
  <si>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</si>
  <si>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</si>
  <si>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</si>
  <si>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</si>
  <si>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</si>
  <si>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</si>
  <si>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</si>
  <si>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</si>
  <si>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</si>
  <si>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</si>
  <si>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</si>
  <si>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</si>
  <si>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</si>
  <si>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</si>
  <si>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</si>
  <si>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</si>
  <si>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</si>
  <si>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</si>
  <si>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</si>
  <si>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</si>
  <si>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</si>
  <si>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</si>
  <si>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</si>
  <si>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</si>
  <si>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</si>
  <si>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</si>
  <si>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</si>
  <si>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</si>
  <si>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</si>
  <si>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</si>
  <si>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</si>
  <si>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</si>
  <si>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</si>
  <si>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</si>
  <si>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</si>
  <si>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</si>
  <si>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</si>
  <si>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</si>
  <si>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</si>
  <si>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</si>
  <si>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</si>
  <si>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</si>
  <si>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</si>
  <si>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</si>
  <si>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</si>
  <si>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</si>
  <si>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</si>
  <si>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</si>
  <si>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</si>
  <si>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</si>
  <si>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</si>
  <si>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</si>
  <si>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</si>
  <si>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</si>
  <si>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</si>
  <si>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</si>
  <si>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</si>
  <si>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</si>
  <si>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</si>
  <si>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</si>
  <si>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</si>
  <si>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</si>
  <si>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</si>
  <si>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</si>
  <si>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</si>
  <si>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</si>
  <si>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</si>
  <si>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</si>
  <si>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</si>
  <si>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</si>
  <si>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</si>
  <si>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</si>
  <si>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</si>
  <si>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</si>
  <si>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</si>
  <si>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</si>
  <si>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</si>
  <si>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</si>
  <si>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</si>
  <si>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</si>
  <si>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</si>
  <si>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</si>
  <si>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</si>
  <si>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</si>
  <si>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</si>
  <si>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</si>
  <si>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</si>
  <si>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</si>
  <si>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</si>
  <si>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</si>
  <si>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</si>
  <si>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</si>
  <si>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</si>
  <si>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</si>
  <si>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</si>
  <si>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</si>
  <si>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</si>
  <si>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</si>
  <si>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</si>
  <si>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</si>
  <si>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</si>
  <si>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</si>
  <si>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</si>
  <si>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</si>
  <si>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</si>
  <si>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</si>
  <si>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</si>
  <si>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</si>
  <si>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</si>
  <si>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</si>
  <si>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</si>
  <si>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</si>
  <si>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</si>
  <si>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</si>
  <si>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</si>
  <si>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</si>
  <si>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</si>
  <si>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</si>
  <si>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</si>
  <si>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</si>
  <si>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</si>
  <si>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</si>
  <si>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</si>
  <si>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</si>
  <si>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</si>
  <si>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</si>
  <si>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</si>
  <si>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</si>
  <si>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</si>
  <si>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</si>
  <si>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</si>
  <si>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</si>
  <si>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</si>
  <si>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</si>
  <si>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</si>
  <si>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</si>
  <si>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</si>
  <si>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</si>
  <si>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</si>
  <si>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</si>
  <si>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</si>
  <si>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</si>
  <si>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</si>
  <si>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</si>
  <si>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</si>
  <si>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</si>
  <si>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</si>
  <si>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</si>
  <si>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</si>
  <si>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</si>
  <si>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</si>
  <si>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</si>
  <si>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</si>
  <si>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</si>
  <si>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</si>
  <si>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</si>
  <si>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</si>
  <si>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</si>
  <si>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</si>
  <si>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</si>
  <si>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</si>
  <si>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</si>
  <si>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</si>
  <si>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</si>
  <si>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</si>
  <si>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</si>
  <si>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</si>
  <si>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</si>
  <si>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</si>
  <si>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</si>
  <si>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</si>
  <si>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</si>
  <si>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</si>
  <si>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</si>
  <si>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</si>
  <si>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</si>
  <si>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</si>
  <si>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</si>
  <si>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</si>
  <si>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</si>
  <si>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</si>
  <si>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</si>
  <si>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</si>
  <si>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</si>
  <si>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</si>
  <si>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</si>
  <si>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</si>
  <si>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</si>
  <si>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</si>
  <si>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</si>
  <si>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</si>
  <si>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</si>
  <si>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</si>
  <si>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</si>
  <si>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</si>
  <si>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</si>
  <si>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</si>
  <si>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</si>
  <si>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</si>
  <si>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</si>
  <si>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</si>
  <si>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</si>
  <si>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</si>
  <si>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</si>
  <si>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</si>
  <si>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</si>
  <si>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</si>
  <si>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</si>
  <si>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</si>
  <si>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</si>
  <si>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</si>
  <si>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</si>
  <si>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</si>
  <si>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</si>
  <si>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</si>
  <si>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</si>
  <si>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</si>
  <si>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</si>
  <si>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</si>
  <si>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</si>
  <si>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</si>
  <si>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</si>
  <si>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</si>
  <si>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</si>
  <si>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</si>
  <si>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</si>
  <si>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</si>
  <si>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</si>
  <si>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</si>
  <si>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</si>
  <si>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</si>
  <si>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</si>
  <si>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</si>
  <si>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</si>
  <si>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</si>
  <si>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</si>
  <si>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</si>
  <si>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</si>
  <si>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</si>
  <si>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</si>
  <si>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</si>
  <si>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</si>
  <si>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</si>
  <si>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</si>
  <si>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</si>
  <si>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</si>
  <si>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</si>
  <si>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</si>
  <si>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</si>
  <si>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</si>
  <si>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</si>
  <si>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</si>
  <si>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</si>
  <si>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</si>
  <si>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</si>
  <si>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</si>
  <si>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</si>
  <si>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</si>
  <si>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</si>
  <si>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</si>
  <si>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</si>
  <si>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</si>
  <si>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</si>
  <si>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</si>
  <si>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</si>
  <si>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</si>
  <si>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</si>
  <si>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</si>
  <si>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</si>
  <si>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</si>
  <si>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</si>
  <si>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</si>
  <si>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</si>
  <si>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</si>
  <si>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</si>
  <si>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</si>
  <si>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</si>
  <si>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</si>
  <si>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</si>
  <si>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</si>
  <si>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</si>
  <si>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</si>
  <si>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</si>
  <si>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</si>
  <si>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</si>
  <si>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</si>
  <si>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</si>
  <si>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</si>
  <si>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</si>
  <si>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</si>
  <si>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</si>
  <si>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</si>
  <si>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</si>
  <si>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</si>
  <si>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</si>
  <si>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</si>
  <si>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</si>
  <si>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</si>
  <si>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</si>
  <si>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</si>
  <si>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</si>
  <si>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</si>
  <si>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</si>
  <si>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</si>
  <si>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</si>
  <si>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</si>
  <si>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</si>
  <si>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</si>
  <si>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</si>
  <si>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</si>
  <si>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</si>
  <si>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</si>
  <si>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</si>
  <si>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</si>
  <si>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</si>
  <si>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</si>
  <si>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</si>
  <si>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</si>
  <si>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</si>
  <si>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</si>
  <si>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</si>
  <si>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</si>
  <si>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</si>
  <si>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</si>
  <si>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</si>
  <si>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</si>
  <si>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</si>
  <si>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</si>
  <si>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</si>
  <si>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</si>
  <si>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</si>
  <si>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</si>
  <si>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</si>
  <si>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</si>
  <si>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</si>
  <si>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</si>
  <si>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</si>
  <si>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</si>
  <si>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</si>
  <si>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</si>
  <si>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</si>
  <si>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</si>
  <si>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</si>
  <si>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</si>
  <si>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</si>
  <si>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</si>
  <si>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</si>
  <si>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</si>
  <si>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</si>
  <si>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</si>
  <si>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</si>
  <si>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</si>
  <si>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</si>
  <si>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</si>
  <si>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</si>
  <si>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</si>
  <si>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</si>
  <si>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</si>
  <si>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</si>
  <si>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</si>
  <si>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</si>
  <si>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</si>
  <si>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</si>
  <si>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</si>
  <si>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</si>
  <si>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</si>
  <si>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</si>
  <si>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</si>
  <si>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</si>
  <si>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</si>
  <si>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</si>
  <si>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</si>
  <si>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</si>
  <si>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</si>
  <si>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</si>
  <si>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</si>
  <si>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</si>
  <si>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</si>
  <si>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</si>
  <si>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</si>
  <si>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</si>
  <si>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</si>
  <si>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</si>
  <si>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</si>
  <si>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</si>
  <si>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</si>
  <si>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</si>
  <si>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</si>
  <si>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</si>
  <si>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</si>
  <si>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</si>
  <si>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</si>
  <si>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</si>
  <si>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</si>
  <si>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</si>
  <si>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</si>
  <si>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</si>
  <si>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</si>
  <si>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</si>
  <si>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</si>
  <si>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</si>
  <si>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</si>
  <si>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</si>
  <si>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</si>
  <si>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</si>
  <si>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</si>
  <si>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</si>
  <si>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</si>
  <si>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</si>
  <si>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</si>
  <si>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</si>
  <si>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</si>
  <si>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</si>
  <si>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</si>
  <si>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</si>
  <si>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</si>
  <si>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</si>
  <si>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</si>
  <si>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</si>
  <si>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</si>
  <si>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</si>
  <si>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</si>
  <si>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</si>
  <si>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</si>
  <si>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</si>
  <si>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</si>
  <si>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</si>
  <si>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</si>
  <si>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</si>
  <si>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</si>
  <si>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</si>
  <si>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</si>
  <si>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</si>
  <si>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</si>
  <si>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</si>
  <si>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</si>
  <si>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</si>
  <si>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</si>
  <si>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</si>
  <si>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</si>
  <si>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</si>
  <si>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</si>
  <si>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</si>
  <si>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</si>
  <si>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</si>
  <si>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</si>
  <si>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</si>
  <si>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</si>
  <si>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</si>
  <si>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</si>
  <si>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</si>
  <si>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</si>
  <si>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</si>
  <si>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</si>
  <si>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</si>
  <si>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</si>
  <si>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</si>
  <si>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</si>
  <si>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</si>
  <si>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</si>
  <si>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</si>
  <si>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</si>
  <si>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</si>
  <si>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</si>
  <si>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</si>
  <si>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</si>
  <si>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</si>
  <si>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</si>
  <si>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</si>
  <si>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</si>
  <si>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</si>
  <si>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</si>
  <si>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</si>
  <si>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</si>
  <si>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</si>
  <si>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</si>
  <si>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</si>
  <si>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</si>
  <si>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</si>
  <si>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</si>
  <si>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</si>
  <si>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</si>
  <si>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</si>
  <si>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</si>
  <si>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</si>
  <si>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</si>
  <si>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</si>
  <si>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</si>
  <si>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</si>
  <si>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</si>
  <si>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</si>
  <si>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</si>
  <si>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</si>
  <si>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</si>
  <si>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</si>
  <si>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</si>
  <si>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</si>
  <si>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</si>
  <si>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</si>
  <si>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</si>
  <si>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</si>
  <si>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</si>
  <si>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</si>
  <si>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</si>
  <si>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</si>
  <si>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</si>
  <si>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</si>
  <si>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</si>
  <si>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</si>
  <si>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</si>
  <si>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</si>
  <si>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</si>
  <si>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</si>
  <si>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</si>
  <si>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</si>
  <si>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</si>
  <si>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</si>
  <si>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</si>
  <si>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</si>
  <si>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</si>
  <si>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</si>
  <si>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</si>
  <si>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</si>
  <si>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</si>
  <si>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</si>
  <si>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</si>
  <si>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</si>
  <si>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</si>
  <si>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</si>
  <si>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</si>
  <si>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</si>
  <si>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</si>
  <si>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</si>
  <si>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</si>
  <si>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</si>
  <si>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</si>
  <si>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</si>
  <si>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</si>
  <si>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</si>
  <si>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</si>
  <si>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</si>
  <si>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</si>
  <si>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</si>
  <si>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</si>
  <si>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</si>
  <si>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</si>
  <si>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</si>
  <si>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</si>
  <si>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</si>
  <si>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</si>
  <si>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</si>
  <si>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</si>
  <si>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</si>
  <si>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</si>
  <si>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</si>
  <si>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</si>
  <si>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</si>
  <si>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</si>
  <si>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</si>
  <si>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</si>
  <si>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</si>
  <si>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</si>
  <si>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</si>
  <si>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</si>
  <si>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</si>
  <si>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</si>
  <si>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</si>
  <si>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</si>
  <si>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</si>
  <si>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</si>
  <si>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</si>
  <si>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</si>
  <si>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</si>
  <si>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</si>
  <si>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</si>
  <si>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</si>
  <si>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</si>
  <si>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</si>
  <si>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</si>
  <si>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</si>
  <si>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</si>
  <si>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</si>
  <si>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</si>
  <si>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</si>
  <si>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</si>
  <si>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</si>
  <si>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</si>
  <si>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</si>
  <si>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</si>
  <si>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</si>
  <si>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</si>
  <si>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</si>
  <si>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</si>
  <si>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</si>
  <si>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</si>
  <si>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</si>
  <si>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</si>
  <si>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</si>
  <si>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</si>
  <si>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</si>
  <si>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</si>
  <si>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</si>
  <si>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</si>
  <si>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</si>
  <si>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</si>
  <si>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</si>
  <si>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</si>
  <si>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</si>
  <si>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</si>
  <si>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</si>
  <si>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</si>
  <si>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</si>
  <si>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</si>
  <si>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</si>
  <si>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</si>
  <si>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</si>
  <si>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</si>
  <si>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</si>
  <si>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</si>
  <si>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</si>
  <si>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</si>
  <si>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</si>
  <si>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</si>
  <si>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</si>
  <si>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</si>
  <si>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</si>
  <si>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</si>
  <si>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</si>
  <si>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</si>
  <si>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</si>
  <si>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</si>
  <si>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</si>
  <si>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</si>
  <si>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</si>
  <si>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</si>
  <si>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</si>
  <si>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</si>
  <si>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</si>
  <si>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</si>
  <si>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</si>
  <si>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</si>
  <si>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</si>
  <si>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</si>
  <si>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</si>
  <si>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</si>
  <si>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</si>
  <si>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</si>
  <si>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</si>
  <si>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</si>
  <si>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</si>
  <si>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</si>
  <si>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</si>
  <si>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</si>
  <si>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</si>
  <si>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</si>
  <si>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</si>
  <si>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</si>
  <si>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</si>
  <si>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</si>
  <si>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</si>
  <si>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</si>
  <si>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</si>
  <si>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</si>
  <si>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</si>
  <si>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</si>
  <si>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</si>
  <si>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</si>
  <si>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</si>
  <si>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</si>
  <si>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</si>
  <si>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</si>
  <si>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</si>
  <si>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</si>
  <si>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</si>
  <si>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</si>
  <si>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</si>
  <si>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</si>
  <si>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</si>
  <si>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</si>
  <si>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</si>
  <si>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</si>
  <si>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</si>
  <si>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</si>
  <si>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</si>
  <si>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</si>
  <si>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</si>
  <si>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</si>
  <si>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</si>
  <si>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</si>
  <si>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</si>
  <si>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</si>
  <si>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</si>
  <si>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</si>
  <si>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</si>
  <si>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</si>
  <si>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</si>
  <si>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</si>
  <si>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</si>
  <si>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</si>
  <si>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</si>
  <si>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</si>
  <si>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</si>
  <si>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</si>
  <si>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</si>
  <si>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</si>
  <si>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</si>
  <si>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</si>
  <si>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</si>
  <si>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</si>
  <si>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</si>
  <si>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</si>
  <si>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</si>
  <si>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</si>
  <si>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</si>
  <si>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</si>
  <si>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</si>
  <si>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</si>
  <si>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</si>
  <si>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</si>
  <si>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</si>
  <si>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</si>
  <si>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</si>
  <si>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</si>
  <si>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</si>
  <si>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</si>
  <si>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</si>
  <si>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</si>
  <si>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</si>
  <si>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</si>
  <si>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</si>
  <si>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</si>
  <si>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</si>
  <si>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</si>
  <si>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</si>
  <si>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</si>
  <si>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</si>
  <si>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</si>
  <si>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</si>
  <si>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</si>
  <si>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</si>
  <si>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</si>
  <si>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</si>
  <si>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</si>
  <si>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</si>
  <si>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</si>
  <si>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</si>
  <si>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</si>
  <si>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</si>
  <si>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</si>
  <si>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</si>
  <si>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</si>
  <si>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</si>
  <si>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</si>
  <si>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</si>
  <si>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</si>
  <si>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</si>
  <si>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</si>
  <si>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</si>
  <si>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</si>
  <si>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</si>
  <si>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</si>
  <si>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</si>
  <si>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</si>
  <si>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</si>
  <si>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</si>
  <si>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</si>
  <si>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</si>
  <si>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</si>
  <si>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</si>
  <si>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</si>
  <si>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</si>
  <si>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</si>
  <si>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</si>
  <si>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</si>
  <si>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</si>
  <si>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</si>
  <si>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</si>
  <si>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</si>
  <si>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</si>
  <si>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</si>
  <si>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</si>
  <si>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</si>
  <si>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</si>
  <si>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</si>
  <si>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</si>
  <si>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</si>
  <si>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</si>
  <si>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</si>
  <si>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</si>
  <si>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</si>
  <si>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</si>
  <si>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</si>
  <si>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</si>
  <si>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</si>
  <si>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</si>
  <si>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</si>
  <si>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</si>
  <si>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</si>
  <si>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</si>
  <si>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</si>
  <si>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</si>
  <si>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</si>
  <si>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</si>
  <si>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</si>
  <si>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</si>
  <si>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</si>
  <si>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</si>
  <si>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</si>
  <si>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</si>
  <si>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</si>
  <si>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</si>
  <si>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</si>
  <si>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</si>
  <si>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</si>
  <si>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</si>
  <si>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</si>
  <si>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</si>
  <si>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</si>
  <si>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</si>
  <si>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</si>
  <si>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</si>
  <si>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</si>
  <si>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</si>
  <si>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</si>
  <si>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</si>
  <si>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</si>
  <si>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</si>
  <si>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</si>
  <si>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</si>
  <si>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</si>
  <si>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</si>
  <si>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</si>
  <si>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</si>
  <si>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</si>
  <si>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</si>
  <si>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</si>
  <si>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</si>
  <si>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</si>
  <si>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</si>
  <si>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</si>
  <si>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</si>
  <si>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</si>
  <si>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</si>
  <si>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</si>
  <si>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</si>
  <si>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</si>
  <si>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</si>
  <si>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</si>
  <si>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</si>
  <si>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</si>
  <si>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</si>
  <si>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</si>
  <si>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</si>
  <si>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</si>
  <si>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</si>
  <si>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</si>
  <si>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</si>
  <si>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</si>
  <si>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</si>
  <si>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</si>
  <si>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</si>
  <si>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</si>
  <si>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</si>
  <si>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</si>
  <si>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</si>
  <si>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</si>
  <si>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</si>
  <si>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</si>
  <si>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</si>
  <si>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</si>
  <si>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</si>
  <si>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</si>
  <si>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</si>
  <si>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</si>
  <si>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</si>
  <si>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</si>
  <si>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</si>
  <si>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</si>
  <si>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</si>
  <si>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</si>
  <si>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</si>
  <si>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</si>
  <si>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</si>
  <si>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</si>
  <si>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</si>
  <si>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</si>
  <si>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</si>
  <si>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</si>
  <si>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</si>
  <si>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</si>
  <si>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</si>
  <si>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</si>
  <si>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</si>
  <si>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</si>
  <si>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</si>
  <si>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</si>
  <si>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</si>
  <si>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</si>
  <si>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</si>
  <si>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</si>
  <si>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</si>
  <si>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</si>
  <si>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</si>
  <si>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</si>
  <si>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</si>
  <si>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</si>
  <si>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</si>
  <si>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</si>
  <si>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</si>
  <si>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</si>
  <si>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</si>
  <si>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</si>
  <si>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</si>
  <si>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</si>
  <si>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</si>
  <si>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</si>
  <si>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</si>
  <si>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</si>
  <si>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</si>
  <si>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</si>
  <si>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</si>
  <si>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</si>
  <si>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</si>
  <si>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</si>
  <si>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</si>
  <si>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</si>
  <si>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</si>
  <si>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</si>
  <si>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</si>
  <si>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</si>
  <si>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</si>
  <si>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</si>
  <si>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</si>
  <si>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</si>
  <si>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</si>
  <si>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</si>
  <si>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</si>
  <si>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</si>
  <si>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</si>
  <si>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</si>
  <si>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</si>
  <si>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</si>
  <si>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</si>
  <si>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</si>
  <si>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</si>
  <si>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</si>
  <si>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</si>
  <si>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</si>
  <si>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</si>
  <si>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</si>
  <si>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</si>
  <si>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</si>
  <si>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</si>
  <si>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</si>
  <si>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</si>
  <si>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</si>
  <si>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</si>
  <si>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</si>
  <si>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</si>
  <si>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</si>
  <si>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</si>
  <si>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</si>
  <si>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</si>
  <si>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</si>
  <si>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</si>
  <si>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</si>
  <si>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</si>
  <si>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</si>
  <si>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</si>
  <si>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</si>
  <si>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</si>
  <si>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</si>
  <si>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</si>
  <si>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</si>
  <si>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</si>
  <si>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</si>
  <si>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</si>
  <si>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</si>
  <si>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</si>
  <si>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</si>
  <si>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</si>
  <si>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</si>
  <si>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</si>
  <si>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</si>
  <si>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</si>
  <si>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</si>
  <si>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</si>
  <si>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</si>
  <si>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</si>
  <si>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</si>
  <si>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</si>
  <si>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</si>
  <si>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</si>
  <si>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</si>
  <si>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</si>
  <si>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</si>
  <si>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</si>
  <si>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</si>
  <si>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</si>
  <si>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</si>
  <si>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</si>
  <si>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</si>
  <si>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</si>
  <si>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</si>
  <si>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</si>
  <si>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</si>
  <si>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</si>
  <si>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</si>
  <si>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</si>
  <si>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</si>
  <si>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</si>
  <si>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</si>
  <si>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</si>
  <si>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</si>
  <si>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</si>
  <si>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</si>
  <si>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</si>
  <si>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</si>
  <si>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</si>
  <si>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</si>
  <si>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</si>
  <si>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</si>
  <si>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</si>
  <si>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</si>
  <si>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</si>
  <si>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</si>
  <si>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</si>
  <si>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</si>
  <si>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</si>
  <si>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</si>
  <si>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</si>
  <si>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</si>
  <si>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</si>
  <si>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</si>
  <si>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</si>
  <si>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</si>
  <si>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</si>
  <si>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</si>
  <si>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</si>
  <si>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</si>
  <si>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</si>
  <si>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</si>
  <si>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</si>
  <si>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</si>
  <si>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</si>
  <si>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</si>
  <si>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</si>
  <si>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</si>
  <si>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</si>
  <si>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</si>
  <si>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</si>
  <si>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</si>
  <si>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</si>
  <si>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</si>
  <si>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</si>
  <si>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</si>
  <si>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</si>
  <si>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</si>
  <si>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</si>
  <si>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</si>
  <si>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</si>
  <si>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</si>
  <si>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</si>
  <si>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</si>
  <si>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</si>
  <si>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</si>
  <si>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</si>
  <si>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</si>
  <si>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</si>
  <si>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</si>
  <si>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</si>
  <si>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</si>
  <si>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</si>
  <si>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</si>
  <si>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</si>
  <si>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</si>
  <si>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</si>
  <si>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</si>
  <si>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</si>
  <si>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</si>
  <si>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</si>
  <si>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</si>
  <si>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</si>
  <si>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</si>
  <si>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</si>
  <si>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</si>
  <si>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</si>
  <si>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</si>
  <si>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</si>
  <si>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</si>
  <si>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</si>
  <si>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</si>
  <si>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</si>
  <si>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</si>
  <si>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</si>
  <si>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</si>
  <si>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</si>
  <si>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</si>
  <si>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</si>
  <si>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</si>
  <si>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</si>
  <si>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</si>
  <si>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</si>
  <si>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</si>
  <si>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</si>
  <si>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</si>
  <si>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</si>
  <si>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</si>
  <si>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</si>
  <si>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</si>
  <si>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</si>
  <si>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</si>
  <si>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</si>
  <si>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</si>
  <si>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</si>
  <si>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</si>
  <si>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</si>
  <si>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</si>
  <si>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</si>
  <si>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</si>
  <si>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</si>
  <si>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</si>
  <si>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</si>
  <si>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</si>
  <si>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</si>
  <si>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</si>
  <si>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</si>
  <si>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</si>
  <si>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</si>
  <si>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</si>
  <si>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</si>
  <si>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</si>
  <si>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</si>
  <si>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</si>
  <si>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</si>
  <si>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</si>
  <si>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</si>
  <si>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</si>
  <si>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</si>
  <si>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</si>
  <si>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</si>
  <si>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</si>
  <si>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</si>
  <si>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</si>
  <si>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</si>
  <si>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</si>
  <si>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</si>
  <si>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</si>
  <si>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</si>
  <si>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</si>
  <si>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</si>
  <si>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</si>
  <si>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</si>
  <si>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</si>
  <si>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</si>
  <si>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</si>
  <si>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</si>
  <si>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</si>
  <si>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</si>
  <si>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</si>
  <si>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</si>
  <si>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</si>
  <si>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</si>
  <si>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</si>
  <si>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</si>
  <si>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</si>
  <si>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</si>
  <si>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</si>
  <si>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</si>
  <si>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</si>
  <si>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</si>
  <si>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</si>
  <si>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</si>
  <si>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</si>
  <si>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</si>
  <si>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</si>
  <si>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</si>
  <si>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</si>
  <si>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</si>
  <si>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</si>
  <si>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</si>
  <si>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</si>
  <si>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</si>
  <si>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</si>
  <si>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</si>
  <si>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</si>
  <si>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</si>
  <si>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</si>
  <si>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</si>
  <si>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</si>
  <si>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</si>
  <si>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</si>
  <si>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</si>
  <si>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</si>
  <si>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</si>
  <si>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</si>
  <si>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</si>
  <si>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</si>
  <si>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</si>
  <si>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</si>
  <si>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</si>
  <si>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</si>
  <si>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</si>
  <si>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</si>
  <si>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</si>
  <si>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</si>
  <si>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</si>
  <si>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</si>
  <si>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</si>
  <si>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</si>
  <si>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</si>
  <si>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</si>
  <si>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</si>
  <si>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</si>
  <si>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</si>
  <si>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</si>
  <si>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</si>
  <si>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</si>
  <si>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</si>
  <si>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</si>
  <si>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</si>
  <si>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</si>
  <si>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</si>
  <si>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</si>
  <si>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</si>
  <si>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</si>
  <si>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</si>
  <si>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</si>
  <si>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</si>
  <si>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</si>
  <si>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</si>
  <si>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</si>
  <si>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</si>
  <si>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</si>
  <si>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</si>
  <si>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</si>
  <si>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</si>
  <si>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</si>
  <si>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</si>
  <si>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</si>
  <si>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</si>
  <si>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</si>
  <si>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</si>
  <si>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</si>
  <si>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</si>
  <si>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</si>
  <si>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</si>
  <si>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</si>
  <si>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</si>
  <si>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</si>
  <si>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</si>
  <si>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</si>
  <si>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</si>
  <si>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</si>
  <si>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</si>
  <si>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</si>
  <si>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</si>
  <si>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</si>
  <si>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</si>
  <si>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</si>
  <si>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</si>
  <si>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</si>
  <si>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</si>
  <si>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</si>
  <si>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</si>
  <si>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</si>
  <si>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</si>
  <si>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</si>
  <si>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</si>
  <si>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</si>
  <si>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</si>
  <si>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</si>
  <si>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</si>
  <si>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</si>
  <si>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</si>
  <si>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</si>
  <si>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</si>
  <si>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</si>
  <si>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</si>
  <si>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</si>
  <si>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</si>
  <si>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</si>
  <si>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</si>
  <si>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</si>
  <si>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</si>
  <si>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</si>
  <si>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</si>
  <si>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</si>
  <si>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</si>
  <si>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</si>
  <si>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</si>
  <si>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</si>
  <si>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</si>
  <si>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</si>
  <si>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</si>
  <si>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</si>
  <si>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</si>
  <si>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</si>
  <si>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</si>
  <si>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</si>
  <si>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</si>
  <si>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</si>
  <si>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</si>
  <si>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</si>
  <si>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</si>
  <si>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</si>
  <si>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</si>
  <si>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</si>
  <si>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</si>
  <si>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</si>
  <si>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</si>
  <si>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</si>
  <si>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</si>
  <si>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</si>
  <si>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</si>
  <si>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</si>
  <si>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</si>
  <si>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</si>
  <si>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</si>
  <si>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</si>
  <si>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</si>
  <si>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</si>
  <si>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</si>
  <si>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</si>
  <si>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</si>
  <si>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</si>
  <si>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</si>
  <si>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</si>
  <si>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</si>
  <si>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</si>
  <si>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</si>
  <si>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</si>
  <si>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</si>
  <si>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</si>
  <si>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</si>
  <si>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</si>
  <si>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</si>
  <si>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</si>
  <si>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</si>
  <si>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</si>
  <si>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</si>
  <si>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</si>
  <si>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</si>
  <si>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</si>
  <si>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</si>
  <si>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</si>
  <si>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</si>
  <si>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</si>
  <si>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</si>
  <si>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</si>
  <si>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</si>
  <si>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</si>
  <si>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</si>
  <si>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</si>
  <si>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</si>
  <si>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</si>
  <si>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</si>
  <si>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</si>
  <si>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</si>
  <si>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</si>
  <si>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</si>
  <si>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</si>
  <si>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</si>
  <si>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</si>
  <si>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</si>
  <si>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</si>
  <si>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</si>
  <si>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</si>
  <si>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</si>
  <si>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</si>
  <si>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</si>
  <si>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</si>
  <si>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</si>
  <si>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</si>
  <si>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</si>
  <si>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</si>
  <si>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</si>
  <si>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</si>
  <si>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</si>
  <si>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</si>
  <si>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</si>
  <si>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</si>
  <si>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</si>
  <si>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</si>
  <si>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</si>
  <si>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</si>
  <si>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</si>
  <si>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</si>
  <si>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</si>
  <si>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</si>
  <si>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</si>
  <si>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</si>
  <si>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</si>
  <si>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</si>
  <si>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</si>
  <si>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</si>
  <si>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</si>
  <si>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</si>
  <si>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</si>
  <si>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</si>
  <si>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</si>
  <si>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</si>
  <si>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</si>
  <si>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</si>
  <si>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</si>
  <si>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</si>
  <si>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</si>
  <si>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</si>
  <si>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</si>
  <si>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</si>
  <si>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</si>
  <si>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</si>
  <si>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</si>
  <si>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</si>
  <si>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</si>
  <si>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</si>
  <si>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</si>
  <si>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</si>
  <si>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</si>
  <si>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</si>
  <si>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</si>
  <si>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</si>
  <si>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</si>
  <si>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</si>
  <si>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</si>
  <si>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</si>
  <si>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</si>
  <si>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</si>
  <si>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</si>
  <si>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</si>
  <si>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</si>
  <si>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</si>
  <si>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</si>
  <si>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</si>
  <si>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</si>
  <si>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</si>
  <si>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</si>
  <si>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</si>
  <si>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</si>
  <si>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</si>
  <si>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</si>
  <si>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</si>
  <si>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</si>
  <si>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</si>
  <si>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</si>
  <si>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</si>
  <si>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</si>
  <si>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</si>
  <si>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</si>
  <si>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</si>
  <si>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</si>
  <si>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</si>
  <si>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</si>
  <si>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</si>
  <si>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</si>
  <si>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</si>
  <si>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</si>
  <si>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</si>
  <si>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</si>
  <si>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</si>
  <si>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</si>
  <si>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</si>
  <si>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</si>
  <si>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</si>
  <si>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</si>
  <si>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</si>
  <si>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</si>
  <si>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</si>
  <si>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</si>
  <si>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</si>
  <si>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</si>
  <si>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</si>
  <si>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</si>
  <si>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</si>
  <si>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</si>
  <si>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</si>
  <si>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</si>
  <si>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</si>
  <si>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</si>
  <si>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</si>
  <si>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</si>
  <si>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</si>
  <si>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</si>
  <si>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</si>
  <si>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</si>
  <si>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</si>
  <si>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</si>
  <si>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</si>
  <si>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</si>
  <si>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</si>
  <si>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</si>
  <si>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</si>
  <si>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</si>
  <si>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</si>
  <si>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</si>
  <si>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</si>
  <si>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</si>
  <si>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</si>
  <si>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</si>
  <si>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</si>
  <si>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</si>
  <si>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</si>
  <si>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</si>
  <si>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</si>
  <si>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</si>
  <si>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</si>
  <si>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</si>
  <si>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</si>
  <si>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</si>
  <si>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</si>
  <si>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</si>
  <si>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</si>
  <si>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</si>
  <si>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</si>
  <si>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</si>
  <si>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</si>
  <si>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</si>
  <si>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</si>
  <si>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</si>
  <si>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</si>
  <si>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</si>
  <si>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</si>
  <si>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</si>
  <si>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</si>
  <si>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</si>
  <si>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</si>
  <si>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</si>
  <si>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</si>
  <si>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</si>
  <si>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</si>
  <si>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</si>
  <si>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</si>
  <si>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</si>
  <si>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</si>
  <si>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</si>
  <si>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</si>
  <si>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</si>
  <si>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</si>
  <si>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</si>
  <si>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</si>
  <si>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</si>
  <si>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</si>
  <si>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</si>
  <si>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</si>
  <si>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</si>
  <si>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</si>
  <si>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</si>
  <si>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</si>
  <si>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</si>
  <si>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</si>
  <si>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</si>
  <si>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</si>
  <si>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</si>
  <si>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</si>
  <si>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</si>
  <si>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</si>
  <si>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</si>
  <si>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</si>
  <si>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</si>
  <si>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</si>
  <si>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</si>
  <si>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</si>
  <si>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</si>
  <si>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</si>
  <si>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</si>
  <si>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</si>
  <si>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</si>
  <si>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</si>
  <si>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</si>
  <si>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</si>
  <si>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</si>
  <si>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</si>
  <si>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</si>
  <si>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</si>
  <si>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</si>
  <si>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</si>
  <si>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</si>
  <si>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</si>
  <si>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</si>
  <si>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</si>
  <si>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</si>
  <si>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</si>
  <si>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</si>
  <si>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</si>
  <si>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</si>
  <si>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</si>
  <si>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</si>
  <si>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</si>
  <si>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</si>
  <si>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</si>
  <si>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</si>
  <si>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</si>
  <si>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</si>
  <si>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</si>
  <si>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</si>
  <si>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</si>
  <si>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</si>
  <si>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</si>
  <si>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</si>
  <si>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</si>
  <si>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</si>
  <si>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</si>
  <si>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</si>
  <si>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</si>
  <si>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</si>
  <si>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</si>
  <si>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</si>
  <si>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</si>
  <si>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</si>
  <si>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</si>
  <si>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</si>
  <si>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</si>
  <si>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</si>
  <si>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</si>
  <si>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</si>
  <si>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</si>
  <si>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</si>
  <si>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</si>
  <si>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</si>
  <si>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</si>
  <si>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</si>
  <si>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</si>
  <si>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</si>
  <si>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</si>
  <si>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</si>
  <si>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</si>
  <si>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</si>
  <si>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</si>
  <si>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</si>
  <si>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</si>
  <si>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</si>
  <si>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</si>
  <si>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</si>
  <si>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</si>
  <si>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</si>
  <si>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</si>
  <si>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</si>
  <si>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</si>
  <si>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</si>
  <si>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</si>
  <si>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</si>
  <si>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</si>
  <si>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</si>
  <si>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</si>
  <si>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</si>
  <si>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</si>
  <si>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</si>
  <si>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</si>
  <si>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</si>
  <si>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</si>
  <si>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</si>
  <si>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</si>
  <si>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</si>
  <si>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</si>
  <si>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</si>
  <si>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</si>
  <si>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</si>
  <si>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</si>
  <si>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</si>
  <si>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</si>
  <si>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</si>
  <si>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</si>
  <si>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</si>
  <si>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</si>
  <si>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</si>
  <si>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</si>
  <si>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</si>
  <si>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</si>
  <si>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</si>
  <si>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</si>
  <si>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</si>
  <si>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</si>
  <si>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</si>
  <si>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</si>
  <si>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</si>
  <si>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</si>
  <si>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</si>
  <si>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</si>
  <si>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</si>
  <si>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</si>
  <si>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</si>
  <si>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</si>
  <si>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</si>
  <si>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</si>
  <si>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</si>
  <si>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</si>
  <si>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</si>
  <si>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</si>
  <si>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</si>
  <si>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</si>
  <si>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</si>
  <si>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</si>
  <si>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</si>
  <si>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</si>
  <si>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</si>
  <si>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</si>
  <si>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</si>
  <si>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</si>
  <si>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</si>
  <si>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</si>
  <si>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</si>
  <si>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</si>
  <si>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</si>
  <si>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</si>
  <si>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</si>
  <si>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</si>
  <si>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</si>
  <si>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</si>
  <si>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</si>
  <si>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</si>
  <si>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</si>
  <si>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</si>
  <si>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</si>
  <si>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</si>
  <si>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</si>
  <si>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</si>
  <si>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</si>
  <si>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</si>
  <si>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</si>
  <si>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</si>
  <si>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</si>
  <si>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</si>
  <si>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</si>
  <si>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</si>
  <si>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</si>
  <si>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</si>
  <si>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</si>
  <si>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</si>
  <si>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</si>
  <si>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</si>
  <si>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</si>
  <si>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</si>
  <si>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</si>
  <si>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</si>
  <si>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</si>
  <si>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</si>
  <si>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</si>
  <si>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</si>
  <si>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</si>
  <si>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</si>
  <si>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</si>
  <si>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</si>
  <si>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</si>
  <si>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</si>
  <si>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</si>
  <si>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</si>
  <si>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</si>
  <si>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</si>
  <si>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</si>
  <si>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</si>
  <si>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</si>
  <si>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</si>
  <si>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</si>
  <si>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</si>
  <si>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</si>
  <si>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</si>
  <si>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</si>
  <si>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</si>
  <si>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</si>
  <si>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</si>
  <si>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</si>
  <si>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</si>
  <si>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</si>
  <si>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</si>
  <si>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</si>
  <si>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</si>
  <si>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</si>
  <si>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</si>
  <si>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</si>
  <si>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</si>
  <si>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</si>
  <si>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</si>
  <si>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</si>
  <si>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</si>
  <si>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</si>
  <si>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</si>
  <si>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</si>
  <si>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</si>
  <si>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</si>
  <si>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</si>
  <si>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</si>
  <si>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</si>
  <si>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</si>
  <si>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</si>
  <si>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</si>
  <si>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</si>
  <si>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</si>
  <si>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</si>
  <si>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</si>
  <si>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</si>
  <si>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</si>
  <si>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</si>
  <si>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</si>
  <si>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</si>
  <si>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</si>
  <si>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</si>
  <si>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</si>
  <si>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</si>
  <si>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</si>
  <si>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</si>
  <si>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</si>
  <si>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</si>
  <si>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</si>
  <si>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</si>
  <si>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</si>
  <si>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</si>
  <si>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</si>
  <si>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</si>
  <si>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</si>
  <si>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</si>
  <si>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</si>
  <si>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</si>
  <si>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</si>
  <si>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</si>
  <si>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</si>
  <si>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</si>
  <si>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</si>
  <si>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</si>
  <si>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</si>
  <si>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</si>
  <si>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</si>
  <si>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</si>
  <si>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</si>
  <si>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</si>
  <si>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</si>
  <si>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</si>
  <si>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</si>
  <si>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</si>
  <si>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</si>
  <si>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</si>
  <si>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</si>
  <si>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</si>
  <si>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</si>
  <si>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</si>
  <si>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</si>
  <si>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</si>
  <si>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</si>
  <si>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</si>
  <si>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</si>
  <si>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</si>
  <si>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</si>
  <si>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</si>
  <si>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</si>
  <si>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</si>
  <si>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</si>
  <si>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</si>
  <si>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</si>
  <si>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</si>
  <si>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</si>
  <si>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</si>
  <si>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</si>
  <si>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</si>
  <si>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</si>
  <si>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</si>
  <si>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</si>
  <si>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</si>
  <si>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</si>
  <si>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</si>
  <si>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</si>
  <si>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</si>
  <si>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</si>
  <si>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</si>
  <si>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</si>
  <si>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</si>
  <si>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</si>
  <si>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</si>
  <si>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</si>
  <si>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</si>
  <si>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</si>
  <si>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</si>
  <si>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</si>
  <si>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</si>
  <si>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</si>
  <si>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</si>
  <si>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</si>
  <si>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</si>
  <si>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</si>
  <si>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</si>
  <si>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</si>
  <si>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</si>
  <si>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</si>
  <si>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</si>
  <si>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</si>
  <si>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</si>
  <si>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</si>
  <si>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</si>
  <si>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</si>
  <si>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</si>
  <si>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</si>
  <si>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</si>
  <si>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</si>
  <si>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</si>
  <si>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</si>
  <si>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</si>
  <si>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</si>
  <si>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</si>
  <si>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</si>
  <si>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</si>
  <si>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</si>
  <si>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</si>
  <si>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</si>
  <si>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</si>
  <si>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</si>
  <si>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</si>
  <si>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</si>
  <si>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</si>
  <si>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</si>
  <si>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</si>
  <si>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</si>
  <si>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</si>
  <si>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</si>
  <si>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</si>
  <si>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</si>
  <si>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</si>
  <si>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</si>
  <si>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</si>
  <si>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</si>
  <si>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</si>
  <si>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</si>
  <si>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</si>
  <si>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</si>
  <si>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</si>
  <si>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</si>
  <si>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</si>
  <si>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</si>
  <si>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</si>
  <si>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</si>
  <si>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</si>
  <si>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</si>
  <si>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</si>
  <si>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</si>
  <si>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</si>
  <si>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</si>
  <si>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</si>
  <si>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</si>
  <si>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</si>
  <si>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</si>
  <si>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</si>
  <si>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</si>
  <si>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</si>
  <si>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</si>
  <si>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</si>
  <si>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</si>
  <si>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</si>
  <si>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</si>
  <si>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</si>
  <si>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</si>
  <si>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</si>
  <si>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</si>
  <si>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</si>
  <si>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</si>
  <si>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</si>
  <si>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</si>
  <si>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</si>
  <si>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</si>
  <si>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</si>
  <si>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</si>
  <si>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</si>
  <si>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</si>
  <si>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</si>
  <si>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</si>
  <si>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</si>
  <si>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</si>
  <si>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</si>
  <si>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</si>
  <si>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</si>
  <si>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</si>
  <si>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</si>
  <si>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</si>
  <si>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</si>
  <si>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</si>
  <si>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</si>
  <si>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</si>
  <si>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</si>
  <si>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</si>
  <si>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</si>
  <si>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</si>
  <si>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</si>
  <si>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</si>
  <si>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</si>
  <si>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</si>
  <si>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</si>
  <si>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</si>
  <si>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</si>
  <si>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</si>
  <si>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</si>
  <si>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</si>
  <si>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</si>
  <si>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</si>
  <si>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</si>
  <si>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</si>
  <si>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</si>
  <si>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</si>
  <si>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</si>
  <si>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</si>
  <si>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</si>
  <si>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</si>
  <si>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</si>
  <si>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</si>
  <si>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</si>
  <si>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</si>
  <si>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</si>
  <si>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</si>
  <si>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</si>
  <si>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</si>
  <si>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</si>
  <si>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</si>
  <si>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</si>
  <si>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</si>
  <si>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</si>
  <si>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</si>
  <si>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</si>
  <si>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</si>
  <si>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</si>
  <si>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</si>
  <si>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</si>
  <si>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</si>
  <si>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</si>
  <si>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</si>
  <si>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</si>
  <si>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</si>
  <si>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</si>
  <si>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</si>
  <si>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</si>
  <si>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</si>
  <si>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</si>
  <si>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</si>
  <si>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</si>
  <si>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</si>
  <si>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</si>
  <si>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</si>
  <si>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</si>
  <si>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</si>
  <si>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</si>
  <si>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</si>
  <si>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</si>
  <si>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</si>
  <si>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</si>
  <si>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</si>
  <si>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</si>
  <si>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</si>
  <si>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</si>
  <si>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</si>
  <si>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</si>
  <si>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</si>
  <si>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</si>
  <si>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</si>
  <si>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</si>
  <si>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</si>
  <si>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</si>
  <si>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</si>
  <si>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</si>
  <si>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</si>
  <si>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</si>
  <si>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</si>
  <si>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</si>
  <si>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</si>
  <si>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</si>
  <si>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</si>
  <si>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</si>
  <si>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</si>
  <si>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</si>
  <si>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</si>
  <si>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</si>
  <si>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</si>
  <si>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</si>
  <si>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</si>
  <si>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</si>
  <si>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</si>
  <si>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</si>
  <si>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</si>
  <si>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</si>
  <si>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</si>
  <si>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</si>
  <si>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</si>
  <si>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</si>
  <si>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</si>
  <si>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</si>
  <si>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</si>
  <si>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</si>
  <si>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</si>
  <si>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</si>
  <si>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</si>
  <si>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</si>
  <si>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</si>
  <si>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</si>
  <si>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</si>
  <si>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</si>
  <si>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</si>
  <si>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</si>
  <si>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</si>
  <si>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</si>
  <si>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</si>
  <si>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</si>
  <si>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</si>
  <si>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</si>
  <si>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</si>
  <si>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</si>
  <si>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</si>
  <si>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</si>
  <si>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</si>
  <si>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</si>
  <si>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</si>
  <si>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</si>
  <si>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</si>
  <si>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</si>
  <si>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</si>
  <si>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</si>
  <si>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</si>
  <si>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</si>
  <si>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</si>
  <si>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</si>
  <si>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</si>
  <si>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</si>
  <si>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</si>
  <si>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</si>
  <si>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</si>
  <si>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</si>
  <si>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</si>
  <si>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</si>
  <si>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</si>
  <si>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</si>
  <si>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</si>
  <si>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</si>
  <si>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</si>
  <si>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</si>
  <si>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</si>
  <si>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</si>
  <si>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</si>
  <si>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</si>
  <si>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</si>
  <si>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</si>
  <si>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</si>
  <si>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</si>
  <si>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</si>
  <si>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</si>
  <si>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</si>
  <si>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</si>
  <si>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</si>
  <si>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</si>
  <si>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</si>
  <si>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</si>
  <si>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</si>
  <si>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</si>
  <si>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</si>
  <si>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</si>
  <si>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</si>
  <si>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</si>
  <si>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</si>
  <si>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</si>
  <si>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</si>
  <si>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</si>
  <si>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</si>
  <si>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</si>
  <si>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</si>
  <si>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</si>
  <si>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</si>
  <si>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</si>
  <si>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</si>
  <si>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</si>
  <si>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</si>
  <si>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</si>
  <si>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</si>
  <si>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</si>
  <si>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</si>
  <si>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</si>
  <si>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</si>
  <si>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</si>
  <si>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</si>
  <si>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</si>
  <si>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</si>
  <si>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</si>
  <si>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</si>
  <si>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</si>
  <si>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</si>
  <si>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</si>
  <si>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</si>
  <si>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</si>
  <si>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</si>
  <si>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</si>
  <si>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</si>
  <si>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</si>
  <si>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</si>
  <si>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</si>
  <si>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</si>
  <si>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</si>
  <si>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</si>
  <si>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</si>
  <si>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</si>
  <si>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</si>
  <si>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</si>
  <si>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</si>
  <si>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</si>
  <si>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</si>
  <si>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</si>
  <si>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</si>
  <si>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</si>
  <si>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</si>
  <si>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</si>
  <si>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</si>
  <si>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</si>
  <si>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</si>
  <si>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</si>
  <si>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</si>
  <si>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</si>
  <si>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</si>
  <si>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</si>
  <si>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</si>
  <si>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</si>
  <si>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</si>
  <si>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</si>
  <si>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</si>
  <si>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</si>
  <si>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</si>
  <si>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</si>
  <si>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</si>
  <si>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</si>
  <si>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</si>
  <si>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</si>
  <si>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</si>
  <si>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</si>
  <si>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</si>
  <si>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</si>
  <si>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</si>
  <si>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</si>
  <si>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</si>
  <si>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</si>
  <si>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</si>
  <si>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</si>
  <si>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</si>
  <si>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</si>
  <si>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</si>
  <si>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</si>
  <si>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</si>
  <si>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</si>
  <si>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</si>
  <si>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</si>
  <si>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</si>
  <si>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</si>
  <si>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</si>
  <si>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</si>
  <si>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</si>
  <si>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</si>
  <si>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</si>
  <si>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</si>
  <si>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</si>
  <si>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</si>
  <si>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</si>
  <si>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</si>
  <si>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</si>
  <si>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</si>
  <si>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</si>
  <si>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</si>
  <si>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</si>
  <si>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</si>
  <si>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</si>
  <si>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</si>
  <si>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</si>
  <si>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</si>
  <si>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</si>
  <si>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</si>
  <si>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</si>
  <si>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</si>
  <si>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</si>
  <si>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</si>
  <si>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</si>
  <si>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</si>
  <si>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</si>
  <si>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</si>
  <si>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</si>
  <si>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</si>
  <si>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</si>
  <si>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</si>
  <si>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</si>
  <si>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</si>
  <si>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</si>
  <si>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</si>
  <si>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</si>
  <si>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</si>
  <si>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</si>
  <si>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</si>
  <si>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</si>
  <si>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</si>
  <si>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</si>
  <si>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</si>
  <si>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</si>
  <si>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</si>
  <si>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</si>
  <si>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</si>
  <si>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</si>
  <si>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</si>
  <si>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</si>
  <si>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</si>
  <si>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</si>
  <si>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</si>
  <si>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</si>
  <si>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</si>
  <si>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</si>
  <si>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</si>
  <si>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</si>
  <si>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</si>
  <si>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</si>
  <si>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</si>
  <si>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</si>
  <si>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</si>
  <si>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</si>
  <si>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</si>
  <si>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</si>
  <si>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</si>
  <si>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</si>
  <si>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</si>
  <si>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</si>
  <si>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</si>
  <si>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</si>
  <si>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</si>
  <si>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</si>
  <si>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</si>
  <si>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</si>
  <si>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</si>
  <si>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</si>
  <si>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</si>
  <si>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</si>
  <si>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</si>
  <si>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</si>
  <si>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</si>
  <si>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</si>
  <si>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</si>
  <si>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</si>
  <si>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</si>
  <si>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</si>
  <si>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</si>
  <si>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</si>
  <si>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</si>
  <si>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</si>
  <si>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</si>
  <si>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</si>
  <si>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</si>
  <si>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</si>
  <si>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</si>
  <si>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</si>
  <si>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</si>
  <si>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</si>
  <si>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</si>
  <si>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</si>
  <si>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</si>
  <si>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</si>
  <si>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</si>
  <si>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</si>
  <si>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</si>
  <si>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</si>
  <si>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</si>
  <si>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</si>
  <si>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</si>
  <si>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</si>
  <si>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</si>
  <si>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</si>
  <si>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</si>
  <si>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</si>
  <si>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</si>
  <si>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</si>
  <si>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</si>
  <si>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</si>
  <si>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</si>
  <si>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</si>
  <si>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</si>
  <si>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</si>
  <si>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</si>
  <si>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</si>
  <si>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</si>
  <si>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</si>
  <si>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</si>
  <si>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</si>
  <si>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</si>
  <si>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</si>
  <si>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</si>
  <si>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</si>
  <si>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</si>
  <si>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</si>
  <si>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</si>
  <si>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</si>
  <si>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</si>
  <si>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</si>
  <si>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</si>
  <si>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</si>
  <si>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</si>
  <si>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</si>
  <si>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</si>
  <si>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</si>
  <si>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</si>
  <si>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</si>
  <si>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</si>
  <si>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</si>
  <si>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</si>
  <si>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</si>
  <si>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</si>
  <si>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</si>
  <si>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</si>
  <si>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</si>
  <si>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</si>
  <si>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</si>
  <si>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</si>
  <si>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</si>
  <si>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</si>
  <si>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</si>
  <si>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</si>
  <si>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</si>
  <si>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</si>
  <si>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</si>
  <si>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</si>
  <si>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</si>
  <si>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</si>
  <si>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</si>
  <si>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</si>
  <si>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</si>
  <si>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</si>
  <si>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</si>
  <si>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</si>
  <si>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</si>
  <si>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</si>
  <si>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</si>
  <si>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</si>
  <si>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</si>
  <si>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</si>
  <si>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</si>
  <si>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</si>
  <si>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</si>
  <si>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</si>
  <si>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</si>
  <si>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</si>
  <si>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</si>
  <si>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</si>
  <si>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</si>
  <si>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</si>
  <si>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</si>
  <si>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</si>
  <si>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</si>
  <si>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</si>
  <si>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</si>
  <si>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</si>
  <si>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</si>
  <si>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</si>
  <si>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</si>
  <si>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</si>
  <si>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</si>
  <si>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</si>
  <si>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</si>
  <si>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</si>
  <si>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</si>
  <si>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</si>
  <si>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</si>
  <si>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</si>
  <si>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</si>
  <si>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</si>
  <si>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</si>
  <si>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</si>
  <si>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</si>
  <si>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</si>
  <si>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</si>
  <si>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</si>
  <si>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</si>
  <si>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</si>
  <si>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</si>
  <si>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</si>
  <si>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</si>
  <si>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</si>
  <si>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</si>
  <si>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</si>
  <si>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</si>
  <si>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</si>
  <si>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</si>
  <si>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</si>
  <si>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</si>
  <si>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</si>
  <si>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</si>
  <si>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</si>
  <si>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</si>
  <si>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</si>
  <si>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</si>
  <si>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</si>
  <si>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</si>
  <si>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</si>
  <si>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</si>
  <si>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</si>
  <si>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</si>
  <si>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</si>
  <si>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</si>
  <si>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</si>
  <si>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</si>
  <si>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</si>
  <si>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</si>
  <si>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</si>
  <si>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</si>
  <si>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</si>
  <si>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</si>
  <si>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</si>
  <si>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</si>
  <si>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</si>
  <si>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</si>
  <si>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</si>
  <si>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</si>
  <si>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</si>
  <si>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</si>
  <si>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</si>
  <si>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</si>
  <si>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</si>
  <si>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</si>
  <si>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</si>
  <si>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</si>
  <si>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</si>
  <si>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</si>
  <si>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</si>
  <si>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</si>
  <si>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</si>
  <si>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</si>
  <si>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</si>
  <si>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</si>
  <si>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</si>
  <si>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</si>
  <si>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</si>
  <si>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</si>
  <si>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</si>
  <si>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</si>
  <si>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</si>
  <si>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</si>
  <si>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</si>
  <si>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</si>
  <si>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</si>
  <si>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</si>
  <si>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</si>
  <si>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</si>
  <si>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</si>
  <si>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</si>
  <si>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</si>
  <si>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</si>
  <si>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</si>
  <si>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</si>
  <si>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</si>
  <si>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</si>
  <si>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</si>
  <si>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</si>
  <si>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</si>
  <si>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</si>
  <si>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</si>
  <si>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</si>
  <si>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</si>
  <si>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</si>
  <si>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</si>
  <si>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</si>
  <si>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</si>
  <si>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</si>
  <si>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</si>
  <si>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</si>
  <si>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</si>
  <si>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</si>
  <si>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</si>
  <si>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</si>
  <si>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</si>
  <si>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</si>
  <si>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</si>
  <si>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</si>
  <si>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</si>
  <si>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</si>
  <si>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</si>
  <si>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</si>
  <si>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</si>
  <si>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</si>
  <si>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</si>
  <si>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</si>
  <si>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</si>
  <si>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</si>
  <si>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</si>
  <si>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</si>
  <si>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</si>
  <si>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</si>
  <si>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</si>
  <si>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</si>
  <si>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</si>
  <si>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</si>
  <si>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</si>
  <si>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</si>
  <si>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</si>
  <si>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</si>
  <si>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</si>
  <si>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</si>
  <si>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</si>
  <si>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</si>
  <si>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</si>
  <si>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</si>
  <si>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</si>
  <si>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</si>
  <si>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</si>
  <si>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</si>
  <si>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</si>
  <si>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</si>
  <si>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</si>
  <si>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</si>
  <si>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</si>
  <si>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</si>
  <si>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</si>
  <si>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</si>
  <si>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</si>
  <si>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</si>
  <si>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</si>
  <si>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</si>
  <si>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</si>
  <si>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</si>
  <si>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</si>
  <si>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</si>
  <si>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</si>
  <si>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</si>
  <si>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</si>
  <si>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</si>
  <si>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</si>
  <si>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</si>
  <si>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</si>
  <si>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</si>
  <si>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</si>
  <si>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</si>
  <si>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</si>
  <si>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</si>
  <si>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</si>
  <si>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</si>
  <si>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</si>
  <si>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</si>
  <si>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</si>
  <si>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</si>
  <si>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</si>
  <si>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</si>
  <si>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</si>
  <si>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</si>
  <si>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</si>
  <si>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</si>
  <si>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</si>
  <si>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</si>
  <si>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</si>
  <si>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</si>
  <si>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</si>
  <si>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</si>
  <si>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</si>
  <si>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</si>
  <si>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</si>
  <si>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</si>
  <si>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</si>
  <si>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</si>
  <si>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</si>
  <si>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</si>
  <si>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</si>
  <si>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</si>
  <si>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</si>
  <si>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</si>
  <si>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</si>
  <si>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</si>
  <si>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</si>
  <si>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</si>
  <si>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</si>
  <si>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</si>
  <si>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</si>
  <si>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</si>
  <si>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</si>
  <si>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</si>
  <si>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</si>
  <si>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</si>
  <si>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</si>
  <si>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</si>
  <si>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</si>
  <si>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</si>
  <si>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</si>
  <si>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</si>
  <si>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</si>
  <si>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</si>
  <si>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</si>
  <si>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</si>
  <si>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</si>
  <si>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</si>
  <si>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</si>
  <si>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</si>
  <si>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</si>
  <si>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</si>
  <si>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</si>
  <si>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</si>
  <si>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</si>
  <si>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</si>
  <si>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</si>
  <si>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</si>
  <si>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</si>
  <si>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</si>
  <si>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</si>
  <si>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</si>
  <si>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</si>
  <si>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</si>
  <si>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</si>
  <si>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</si>
  <si>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</si>
  <si>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</si>
  <si>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</si>
  <si>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</si>
  <si>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</si>
  <si>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</si>
  <si>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</si>
  <si>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</si>
  <si>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</si>
  <si>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</si>
  <si>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</si>
  <si>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</si>
  <si>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</si>
  <si>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</si>
  <si>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</si>
  <si>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</si>
  <si>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</si>
  <si>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</si>
  <si>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</si>
  <si>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</si>
  <si>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</si>
  <si>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</si>
  <si>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</si>
  <si>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</si>
  <si>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</si>
  <si>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</si>
  <si>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</si>
  <si>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</si>
  <si>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</si>
  <si>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</si>
  <si>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</si>
  <si>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</si>
  <si>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</si>
  <si>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</si>
  <si>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</si>
  <si>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</si>
  <si>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</si>
  <si>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</si>
  <si>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</si>
  <si>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</si>
  <si>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</si>
  <si>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</si>
  <si>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</si>
  <si>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</si>
  <si>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</si>
  <si>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</si>
  <si>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</si>
  <si>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</si>
  <si>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</si>
  <si>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</si>
  <si>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</si>
  <si>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</si>
  <si>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</si>
  <si>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</si>
  <si>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</si>
  <si>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</si>
  <si>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</si>
  <si>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</si>
  <si>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</si>
  <si>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</si>
  <si>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</si>
  <si>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</si>
  <si>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</si>
  <si>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</si>
  <si>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</si>
  <si>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</si>
  <si>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</si>
  <si>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</si>
  <si>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</si>
  <si>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</si>
  <si>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</si>
  <si>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</si>
  <si>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</si>
  <si>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</si>
  <si>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</si>
  <si>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</si>
  <si>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</si>
  <si>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</si>
  <si>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</si>
  <si>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</si>
  <si>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</si>
  <si>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</si>
  <si>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</si>
  <si>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</si>
  <si>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</si>
  <si>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</si>
  <si>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</si>
  <si>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</si>
  <si>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</si>
  <si>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</si>
  <si>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</si>
  <si>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</si>
  <si>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</si>
  <si>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</si>
  <si>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</si>
  <si>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</si>
  <si>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</si>
  <si>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</si>
  <si>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</si>
  <si>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</si>
  <si>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</si>
  <si>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</si>
  <si>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</si>
  <si>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</si>
  <si>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</si>
  <si>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</si>
  <si>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</si>
  <si>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</si>
  <si>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</si>
  <si>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</si>
  <si>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</si>
  <si>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</si>
  <si>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</si>
  <si>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</si>
  <si>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</si>
  <si>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</si>
  <si>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</si>
  <si>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</si>
  <si>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</si>
  <si>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</si>
  <si>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</si>
  <si>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</si>
  <si>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</si>
  <si>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</si>
  <si>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</si>
  <si>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</si>
  <si>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</si>
  <si>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</si>
  <si>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</si>
  <si>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</si>
  <si>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</si>
  <si>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</si>
  <si>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</si>
  <si>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</si>
  <si>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</si>
  <si>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</si>
  <si>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</si>
  <si>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</si>
  <si>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</si>
  <si>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</si>
  <si>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</si>
  <si>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</si>
  <si>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</si>
  <si>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</si>
  <si>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</si>
  <si>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</si>
  <si>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</si>
  <si>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</si>
  <si>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</si>
  <si>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</si>
  <si>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</si>
  <si>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</si>
  <si>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</si>
  <si>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</si>
  <si>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</si>
  <si>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</si>
  <si>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</si>
  <si>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</si>
  <si>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</si>
  <si>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</si>
  <si>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</si>
  <si>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</si>
  <si>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</si>
  <si>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</si>
  <si>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</si>
  <si>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</si>
  <si>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</si>
  <si>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</si>
  <si>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</si>
  <si>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</si>
  <si>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</si>
  <si>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</si>
  <si>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</si>
  <si>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</si>
  <si>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</si>
  <si>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</si>
  <si>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</si>
  <si>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</si>
  <si>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</si>
  <si>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</si>
  <si>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</si>
  <si>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</si>
  <si>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</si>
  <si>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</si>
  <si>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</si>
  <si>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</si>
  <si>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</si>
  <si>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</si>
  <si>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</si>
  <si>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</si>
  <si>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</si>
  <si>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</si>
  <si>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</si>
  <si>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</si>
  <si>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</si>
  <si>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</si>
  <si>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</si>
  <si>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</si>
  <si>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</si>
  <si>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</si>
  <si>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</si>
  <si>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</si>
  <si>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</si>
  <si>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</si>
  <si>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</si>
  <si>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</si>
  <si>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</si>
  <si>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</si>
  <si>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</si>
  <si>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</si>
  <si>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</si>
  <si>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</si>
  <si>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</si>
  <si>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</si>
  <si>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</si>
  <si>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</si>
  <si>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</si>
  <si>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</si>
  <si>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</si>
  <si>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</si>
  <si>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</si>
  <si>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</si>
  <si>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</si>
  <si>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</si>
  <si>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</si>
  <si>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</si>
  <si>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</si>
  <si>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</si>
  <si>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</si>
  <si>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</si>
  <si>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</si>
  <si>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</si>
  <si>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</si>
  <si>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</si>
  <si>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</si>
  <si>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</si>
  <si>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</si>
  <si>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</si>
  <si>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</si>
  <si>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</si>
  <si>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</si>
  <si>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</si>
  <si>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</si>
  <si>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</si>
  <si>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</si>
  <si>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</si>
  <si>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</si>
  <si>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</si>
  <si>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</si>
  <si>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</si>
  <si>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</si>
  <si>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</si>
  <si>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</si>
  <si>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</si>
  <si>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</si>
  <si>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</si>
  <si>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</si>
  <si>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</si>
  <si>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</si>
  <si>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</si>
  <si>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</si>
  <si>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</si>
  <si>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</si>
  <si>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</si>
  <si>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</si>
  <si>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</si>
  <si>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</si>
  <si>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</si>
  <si>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</si>
  <si>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</si>
  <si>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</si>
  <si>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</si>
  <si>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</si>
  <si>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</si>
  <si>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</si>
  <si>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</si>
  <si>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</si>
  <si>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</si>
  <si>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</si>
  <si>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</si>
  <si>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</si>
  <si>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</si>
  <si>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</si>
  <si>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</si>
  <si>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</si>
  <si>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</si>
  <si>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</si>
  <si>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</si>
  <si>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</si>
  <si>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</si>
  <si>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</si>
  <si>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</si>
  <si>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</si>
  <si>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</si>
  <si>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</si>
  <si>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</si>
  <si>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</si>
  <si>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</si>
  <si>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</si>
  <si>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</si>
  <si>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</si>
  <si>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</si>
  <si>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</si>
  <si>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</si>
  <si>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</si>
  <si>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</si>
  <si>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</si>
  <si>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</si>
  <si>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</si>
  <si>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</si>
  <si>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</si>
  <si>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</si>
  <si>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</si>
  <si>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</si>
  <si>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</si>
  <si>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</si>
  <si>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</si>
  <si>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</si>
  <si>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</si>
  <si>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</si>
  <si>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</si>
  <si>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</si>
  <si>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</si>
  <si>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</si>
  <si>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</si>
  <si>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</si>
  <si>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</si>
  <si>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</si>
  <si>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</si>
  <si>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</si>
  <si>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</si>
  <si>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</si>
  <si>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</si>
  <si>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</si>
  <si>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</si>
  <si>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</si>
  <si>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</si>
  <si>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</si>
  <si>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</si>
  <si>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</si>
  <si>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</si>
  <si>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</si>
  <si>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</si>
  <si>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</si>
  <si>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</si>
  <si>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</si>
  <si>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</si>
  <si>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</si>
  <si>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</si>
  <si>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</si>
  <si>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</si>
  <si>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</si>
  <si>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</si>
  <si>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</si>
  <si>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</si>
  <si>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</si>
  <si>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</si>
  <si>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</si>
  <si>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</si>
  <si>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</si>
  <si>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</si>
  <si>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</si>
  <si>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</si>
  <si>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</si>
  <si>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</si>
  <si>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</si>
  <si>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</si>
  <si>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</si>
  <si>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</si>
  <si>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</si>
  <si>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</si>
  <si>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</si>
  <si>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</si>
  <si>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</si>
  <si>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</si>
  <si>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</si>
  <si>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</si>
  <si>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</si>
  <si>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</si>
  <si>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</si>
  <si>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</si>
  <si>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</si>
  <si>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</si>
  <si>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</si>
  <si>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</si>
  <si>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</si>
  <si>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</si>
  <si>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</si>
  <si>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</si>
  <si>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</si>
  <si>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</si>
  <si>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</si>
  <si>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</si>
  <si>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</si>
  <si>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</si>
  <si>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</si>
  <si>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</si>
  <si>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</si>
  <si>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</si>
  <si>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</si>
  <si>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</si>
  <si>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</si>
  <si>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</si>
  <si>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</si>
  <si>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</si>
  <si>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</si>
  <si>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</si>
  <si>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</si>
  <si>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</si>
  <si>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</si>
  <si>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</si>
  <si>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</si>
  <si>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</si>
  <si>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</si>
  <si>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</si>
  <si>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</si>
  <si>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</si>
  <si>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</si>
  <si>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</si>
  <si>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</si>
  <si>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</si>
  <si>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</si>
  <si>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</si>
  <si>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</si>
  <si>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</si>
  <si>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</si>
  <si>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</si>
  <si>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</si>
  <si>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</si>
  <si>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</si>
  <si>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</si>
  <si>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</si>
  <si>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</si>
  <si>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</si>
  <si>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</si>
  <si>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</si>
  <si>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</si>
  <si>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</si>
  <si>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</si>
  <si>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</si>
  <si>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</si>
  <si>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</si>
  <si>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</si>
  <si>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</si>
  <si>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</si>
  <si>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</si>
  <si>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</si>
  <si>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</si>
  <si>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</si>
  <si>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</si>
  <si>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</si>
  <si>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</si>
  <si>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</si>
  <si>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</si>
  <si>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</si>
  <si>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</si>
  <si>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</si>
  <si>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</si>
  <si>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</si>
  <si>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</si>
  <si>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</si>
  <si>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</si>
  <si>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</si>
  <si>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</si>
  <si>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</si>
  <si>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</si>
  <si>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</si>
  <si>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</si>
  <si>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</si>
  <si>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</si>
  <si>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</si>
  <si>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</si>
  <si>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</si>
  <si>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</si>
  <si>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</si>
  <si>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</si>
  <si>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</si>
  <si>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</si>
  <si>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</si>
  <si>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</si>
  <si>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</si>
  <si>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</si>
  <si>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</si>
  <si>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</si>
  <si>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</si>
  <si>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</si>
  <si>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</si>
  <si>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</si>
  <si>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</si>
  <si>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</si>
  <si>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</si>
  <si>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</si>
  <si>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</si>
  <si>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</si>
  <si>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</si>
  <si>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</si>
  <si>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</si>
  <si>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</si>
  <si>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</si>
  <si>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</si>
  <si>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</si>
  <si>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</si>
  <si>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</si>
  <si>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</si>
  <si>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</si>
  <si>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</si>
  <si>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</si>
  <si>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</si>
  <si>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</si>
  <si>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</si>
  <si>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</si>
  <si>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</si>
  <si>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</si>
  <si>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</si>
  <si>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</si>
  <si>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</si>
  <si>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</si>
  <si>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</si>
  <si>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</si>
  <si>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</si>
  <si>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</si>
  <si>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</si>
  <si>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</si>
  <si>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</si>
  <si>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</si>
  <si>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</si>
  <si>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</si>
  <si>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</si>
  <si>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</si>
  <si>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</si>
  <si>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</si>
  <si>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</si>
  <si>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</si>
  <si>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</si>
  <si>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</si>
  <si>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</si>
  <si>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</si>
  <si>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</si>
  <si>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</si>
  <si>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</si>
  <si>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</si>
  <si>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</si>
  <si>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</si>
  <si>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</si>
  <si>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</si>
  <si>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</si>
  <si>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</si>
  <si>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</si>
  <si>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</si>
  <si>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</si>
  <si>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</si>
  <si>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</si>
  <si>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</si>
  <si>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</si>
  <si>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</si>
  <si>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</si>
  <si>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</si>
  <si>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</si>
  <si>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</si>
  <si>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</si>
  <si>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</si>
  <si>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</si>
  <si>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</si>
  <si>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</si>
  <si>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</si>
  <si>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</si>
  <si>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</si>
  <si>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</si>
  <si>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</si>
  <si>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</si>
  <si>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</si>
  <si>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</si>
  <si>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</si>
  <si>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</si>
  <si>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</si>
  <si>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</si>
  <si>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</si>
  <si>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</si>
  <si>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</si>
  <si>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</si>
  <si>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</si>
  <si>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</si>
  <si>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</si>
  <si>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</si>
  <si>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</si>
  <si>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</si>
  <si>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</si>
  <si>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</si>
  <si>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</si>
  <si>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</si>
  <si>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</si>
  <si>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</si>
  <si>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</si>
  <si>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</si>
  <si>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</si>
  <si>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</si>
  <si>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</si>
  <si>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</si>
  <si>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</si>
  <si>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</si>
  <si>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</si>
  <si>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</si>
  <si>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</si>
  <si>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</si>
  <si>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</si>
  <si>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</si>
  <si>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</si>
  <si>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</si>
  <si>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</si>
  <si>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</si>
  <si>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</si>
  <si>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</si>
  <si>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</si>
  <si>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</si>
  <si>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</si>
  <si>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</si>
  <si>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</si>
  <si>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</si>
  <si>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</si>
  <si>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</si>
  <si>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</si>
  <si>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</si>
  <si>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</si>
  <si>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</si>
  <si>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</si>
  <si>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</si>
  <si>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</si>
  <si>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</si>
  <si>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</si>
  <si>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</si>
  <si>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</si>
  <si>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</si>
  <si>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</si>
  <si>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</si>
  <si>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</si>
  <si>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</si>
  <si>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</si>
  <si>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</si>
  <si>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</si>
  <si>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</si>
  <si>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</si>
  <si>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</si>
  <si>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</si>
  <si>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</si>
  <si>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</si>
  <si>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</si>
  <si>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</si>
  <si>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</si>
  <si>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</si>
  <si>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</si>
  <si>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</si>
  <si>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</si>
  <si>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</si>
  <si>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</si>
  <si>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</si>
  <si>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</si>
  <si>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</si>
  <si>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</si>
  <si>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</si>
  <si>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</si>
  <si>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</si>
  <si>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</si>
  <si>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</si>
  <si>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</si>
  <si>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</si>
  <si>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</si>
  <si>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</si>
  <si>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</si>
  <si>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</si>
  <si>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</si>
  <si>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</si>
  <si>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</si>
  <si>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</si>
  <si>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</si>
  <si>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</si>
  <si>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</si>
  <si>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</si>
  <si>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</si>
  <si>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</si>
  <si>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</si>
  <si>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</si>
  <si>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</si>
  <si>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</si>
  <si>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</si>
  <si>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</si>
  <si>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</si>
  <si>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</si>
  <si>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</si>
  <si>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</si>
  <si>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</si>
  <si>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</si>
  <si>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</si>
  <si>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</si>
  <si>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</si>
  <si>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</si>
  <si>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</si>
  <si>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</si>
  <si>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</si>
  <si>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</si>
  <si>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</si>
  <si>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</si>
  <si>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</si>
  <si>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</si>
  <si>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</si>
  <si>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</si>
  <si>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</si>
  <si>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</si>
  <si>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</si>
  <si>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</si>
  <si>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</si>
  <si>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</si>
  <si>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</si>
  <si>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</si>
  <si>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</si>
  <si>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</si>
  <si>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</si>
  <si>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</si>
  <si>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</si>
  <si>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</si>
  <si>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</si>
  <si>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</si>
  <si>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</si>
  <si>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</si>
  <si>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</si>
  <si>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</si>
  <si>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</si>
  <si>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</si>
  <si>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</si>
  <si>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</si>
  <si>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</si>
  <si>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</si>
  <si>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</si>
  <si>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</si>
  <si>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</si>
  <si>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</si>
  <si>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</si>
  <si>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</si>
  <si>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</si>
  <si>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</si>
  <si>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</si>
  <si>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</si>
  <si>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</si>
  <si>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</si>
  <si>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</si>
  <si>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</si>
  <si>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</si>
  <si>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</si>
  <si>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</si>
  <si>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</si>
  <si>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</si>
  <si>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</si>
  <si>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</si>
  <si>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</si>
  <si>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</si>
  <si>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</si>
  <si>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</si>
  <si>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</si>
  <si>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</si>
  <si>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</si>
  <si>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</si>
  <si>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</si>
  <si>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</si>
  <si>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</si>
  <si>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</si>
  <si>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</si>
  <si>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</si>
  <si>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</si>
  <si>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</si>
  <si>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</si>
  <si>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</si>
  <si>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</si>
  <si>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</si>
  <si>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</si>
  <si>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</si>
  <si>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</si>
  <si>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</si>
  <si>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</si>
  <si>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</si>
  <si>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</si>
  <si>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</si>
  <si>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</si>
  <si>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</si>
  <si>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</si>
  <si>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</si>
  <si>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</si>
  <si>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</si>
  <si>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</si>
  <si>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</si>
  <si>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</si>
  <si>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</si>
  <si>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</si>
  <si>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</si>
  <si>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</si>
  <si>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</si>
  <si>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</si>
  <si>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</si>
  <si>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</si>
  <si>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</si>
  <si>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</si>
  <si>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</si>
  <si>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</si>
  <si>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</si>
  <si>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</si>
  <si>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</si>
  <si>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</si>
  <si>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</si>
  <si>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</si>
  <si>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</si>
  <si>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</si>
  <si>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</si>
  <si>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</si>
  <si>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</si>
  <si>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</si>
  <si>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</si>
  <si>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</si>
  <si>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</si>
  <si>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</si>
  <si>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</si>
  <si>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</si>
  <si>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</si>
  <si>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</si>
  <si>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</si>
  <si>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</si>
  <si>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</si>
  <si>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</si>
  <si>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</si>
  <si>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</si>
  <si>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</si>
  <si>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</si>
  <si>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</si>
  <si>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</si>
  <si>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</si>
  <si>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</si>
  <si>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</si>
  <si>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</si>
  <si>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</si>
  <si>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</si>
  <si>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</si>
  <si>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</si>
  <si>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</si>
  <si>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</si>
  <si>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</si>
  <si>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</si>
  <si>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</si>
  <si>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</si>
  <si>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</si>
  <si>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</si>
  <si>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</si>
  <si>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</si>
  <si>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</si>
  <si>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</si>
  <si>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</si>
  <si>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</si>
  <si>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</si>
  <si>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</si>
  <si>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</si>
  <si>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</si>
  <si>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</si>
  <si>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</si>
  <si>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</si>
  <si>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</si>
  <si>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</si>
  <si>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</si>
  <si>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</si>
  <si>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</si>
  <si>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</si>
  <si>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</si>
  <si>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</si>
  <si>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</si>
  <si>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</si>
  <si>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</si>
  <si>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</si>
  <si>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</si>
  <si>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</si>
  <si>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</si>
  <si>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</si>
  <si>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</si>
  <si>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</si>
  <si>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</si>
  <si>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</si>
  <si>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</si>
  <si>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</si>
  <si>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</si>
  <si>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</si>
  <si>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</si>
  <si>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</si>
  <si>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</si>
  <si>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</si>
  <si>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</si>
  <si>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</si>
  <si>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</si>
  <si>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</si>
  <si>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</si>
  <si>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</si>
  <si>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</si>
  <si>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</si>
  <si>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</si>
  <si>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</si>
  <si>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</si>
  <si>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</si>
  <si>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</si>
  <si>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</si>
  <si>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</si>
  <si>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</si>
  <si>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</si>
  <si>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</si>
  <si>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</si>
  <si>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</si>
  <si>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</si>
  <si>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</si>
  <si>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</si>
  <si>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</si>
  <si>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</si>
  <si>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</si>
  <si>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</si>
  <si>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</si>
  <si>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</si>
  <si>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</si>
  <si>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</si>
  <si>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</si>
  <si>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</si>
  <si>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</si>
  <si>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</si>
  <si>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</si>
  <si>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</si>
  <si>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</si>
  <si>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</si>
  <si>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</si>
  <si>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</si>
  <si>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</si>
  <si>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</si>
  <si>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</si>
  <si>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</si>
  <si>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</si>
  <si>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</si>
  <si>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</si>
  <si>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</si>
  <si>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</si>
  <si>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</si>
  <si>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</si>
  <si>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</si>
  <si>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</si>
  <si>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</si>
  <si>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</si>
  <si>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</si>
  <si>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</si>
  <si>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</si>
  <si>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</si>
  <si>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</si>
  <si>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</si>
  <si>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</si>
  <si>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</si>
  <si>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</si>
  <si>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</si>
  <si>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</si>
  <si>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</si>
  <si>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</si>
  <si>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</si>
  <si>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</si>
  <si>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</si>
  <si>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</si>
  <si>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</si>
  <si>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</si>
  <si>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</si>
  <si>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</si>
  <si>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</si>
  <si>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</si>
  <si>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</si>
  <si>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</si>
  <si>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</si>
  <si>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</si>
  <si>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</si>
  <si>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</si>
  <si>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</si>
  <si>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</si>
  <si>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</si>
  <si>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</si>
  <si>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</si>
  <si>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</si>
  <si>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</si>
  <si>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</si>
  <si>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</si>
  <si>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</si>
  <si>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</si>
  <si>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</si>
  <si>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</si>
  <si>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</si>
  <si>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</si>
  <si>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</si>
  <si>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</si>
  <si>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</si>
  <si>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</si>
  <si>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</si>
  <si>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</si>
  <si>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</si>
  <si>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</si>
  <si>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</si>
  <si>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</si>
  <si>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</si>
  <si>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</si>
  <si>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</si>
  <si>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</si>
  <si>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</si>
  <si>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</si>
  <si>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</si>
  <si>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</si>
  <si>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</si>
  <si>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</si>
  <si>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</si>
  <si>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</si>
  <si>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</si>
  <si>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</si>
  <si>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</si>
  <si>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</si>
  <si>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</si>
  <si>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</si>
  <si>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</si>
  <si>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</si>
  <si>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</si>
  <si>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</si>
  <si>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</si>
  <si>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</si>
  <si>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</si>
  <si>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</si>
  <si>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</si>
  <si>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</si>
  <si>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</si>
  <si>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</si>
  <si>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</si>
  <si>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</si>
  <si>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</si>
  <si>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</si>
  <si>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</si>
  <si>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</si>
  <si>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</si>
  <si>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</si>
  <si>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</si>
  <si>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</si>
  <si>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</si>
  <si>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</si>
  <si>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</si>
  <si>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</si>
  <si>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</si>
  <si>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</si>
  <si>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</si>
  <si>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</si>
  <si>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</si>
  <si>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</si>
  <si>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</si>
  <si>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</si>
  <si>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</si>
  <si>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</si>
  <si>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</si>
  <si>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</si>
  <si>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</si>
  <si>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</si>
  <si>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</si>
  <si>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</si>
  <si>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</si>
  <si>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</si>
  <si>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</si>
  <si>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</si>
  <si>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</si>
  <si>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</si>
  <si>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</si>
  <si>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</si>
  <si>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</si>
  <si>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</si>
  <si>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</si>
  <si>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</si>
  <si>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</si>
  <si>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</si>
  <si>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</si>
  <si>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</si>
  <si>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</si>
  <si>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</si>
  <si>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</si>
  <si>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</si>
  <si>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</si>
  <si>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</si>
  <si>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</si>
  <si>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</si>
  <si>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</si>
  <si>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</si>
  <si>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</si>
  <si>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</si>
  <si>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</si>
  <si>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</si>
  <si>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</si>
  <si>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</si>
  <si>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</si>
  <si>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</si>
  <si>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</si>
  <si>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</si>
  <si>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</si>
  <si>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</si>
  <si>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</si>
  <si>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</si>
  <si>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</si>
  <si>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</si>
  <si>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</si>
  <si>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</si>
  <si>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</si>
  <si>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</si>
  <si>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</si>
  <si>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</si>
  <si>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</si>
  <si>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</si>
  <si>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</si>
  <si>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</si>
  <si>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</si>
  <si>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</si>
  <si>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</si>
  <si>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</si>
  <si>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</si>
  <si>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</si>
  <si>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</si>
  <si>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</si>
  <si>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</si>
  <si>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</si>
  <si>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</si>
  <si>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</si>
  <si>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</si>
  <si>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</si>
  <si>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</si>
  <si>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</si>
  <si>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</si>
  <si>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</si>
  <si>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</si>
  <si>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</si>
  <si>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</si>
  <si>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</si>
  <si>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</si>
  <si>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</si>
  <si>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</si>
  <si>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</si>
  <si>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</si>
  <si>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</si>
  <si>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</si>
  <si>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</si>
  <si>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</si>
  <si>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</si>
  <si>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</si>
  <si>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</si>
  <si>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</si>
  <si>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</si>
  <si>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</si>
  <si>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</si>
  <si>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</si>
  <si>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</si>
  <si>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</si>
  <si>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</si>
  <si>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</si>
  <si>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</si>
  <si>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</si>
  <si>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</si>
  <si>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</si>
  <si>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</si>
  <si>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</si>
  <si>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</si>
  <si>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</si>
  <si>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</si>
  <si>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</si>
  <si>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</si>
  <si>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</si>
  <si>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</si>
  <si>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</si>
  <si>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</si>
  <si>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</si>
  <si>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</si>
  <si>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</si>
  <si>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</si>
  <si>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</si>
  <si>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</si>
  <si>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</si>
  <si>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</si>
  <si>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</si>
  <si>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</si>
  <si>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</si>
  <si>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</si>
  <si>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</si>
  <si>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</si>
  <si>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</si>
  <si>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</si>
  <si>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</si>
  <si>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</si>
  <si>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</si>
  <si>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</si>
  <si>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</si>
  <si>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</si>
  <si>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</si>
  <si>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</si>
  <si>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</si>
  <si>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</si>
  <si>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</si>
  <si>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</si>
  <si>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</si>
  <si>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</si>
  <si>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</si>
  <si>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</si>
  <si>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</si>
  <si>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</si>
  <si>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</si>
  <si>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</si>
  <si>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</si>
  <si>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</si>
  <si>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</si>
  <si>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</si>
  <si>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</si>
  <si>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</si>
  <si>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</si>
  <si>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</si>
  <si>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</si>
  <si>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</si>
  <si>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</si>
  <si>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</si>
  <si>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</si>
  <si>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</si>
  <si>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</si>
  <si>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</si>
  <si>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</si>
  <si>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</si>
  <si>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</si>
  <si>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</si>
  <si>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</si>
  <si>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</si>
  <si>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</si>
  <si>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</si>
  <si>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</si>
  <si>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</si>
  <si>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</si>
  <si>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</si>
  <si>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</si>
  <si>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</si>
  <si>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</si>
  <si>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</si>
  <si>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</si>
  <si>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</si>
  <si>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</si>
  <si>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</si>
  <si>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</si>
  <si>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</si>
  <si>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</si>
  <si>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</si>
  <si>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</si>
  <si>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</si>
  <si>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</si>
  <si>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</si>
  <si>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</si>
  <si>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</si>
  <si>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</si>
  <si>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</si>
  <si>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</si>
  <si>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</si>
  <si>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</si>
  <si>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</si>
  <si>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</si>
  <si>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</si>
  <si>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</si>
  <si>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</si>
  <si>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</si>
  <si>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</si>
  <si>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</si>
  <si>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</si>
  <si>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</si>
  <si>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</si>
  <si>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</si>
  <si>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</si>
  <si>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</si>
  <si>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</si>
  <si>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</si>
  <si>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</si>
  <si>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</si>
  <si>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</si>
  <si>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</si>
  <si>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</si>
  <si>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</si>
  <si>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</si>
  <si>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</si>
  <si>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</si>
  <si>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</si>
  <si>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</si>
  <si>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</si>
  <si>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</si>
  <si>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</si>
  <si>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</si>
  <si>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</si>
  <si>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</si>
  <si>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</si>
  <si>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</si>
  <si>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</si>
  <si>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</si>
  <si>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</si>
  <si>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</si>
  <si>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</si>
  <si>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</si>
  <si>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</si>
  <si>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</si>
  <si>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</si>
  <si>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</si>
  <si>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</si>
  <si>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</si>
  <si>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</si>
  <si>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</si>
  <si>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</si>
  <si>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</si>
  <si>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</si>
  <si>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</si>
  <si>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</si>
  <si>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</si>
  <si>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</si>
  <si>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</si>
  <si>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</si>
  <si>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</si>
  <si>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</si>
  <si>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</si>
  <si>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</si>
  <si>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</si>
  <si>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</si>
  <si>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</si>
  <si>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</si>
  <si>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</si>
  <si>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</si>
  <si>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</si>
  <si>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</si>
  <si>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</si>
  <si>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</si>
  <si>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</si>
  <si>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</si>
  <si>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</si>
  <si>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</si>
  <si>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</si>
  <si>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</si>
  <si>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</si>
  <si>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</si>
  <si>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</si>
  <si>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</si>
  <si>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</si>
  <si>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</si>
  <si>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</si>
  <si>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</si>
  <si>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</si>
  <si>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</si>
  <si>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</si>
  <si>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</si>
  <si>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</si>
  <si>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</si>
  <si>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</si>
  <si>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</si>
  <si>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</si>
  <si>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</si>
  <si>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</si>
  <si>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</si>
  <si>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</si>
  <si>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</si>
  <si>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</si>
  <si>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</si>
  <si>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</si>
  <si>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</si>
  <si>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</si>
  <si>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</si>
  <si>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</si>
  <si>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</si>
  <si>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</si>
  <si>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</si>
  <si>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</si>
  <si>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</si>
  <si>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</si>
  <si>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</si>
  <si>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</si>
  <si>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</si>
  <si>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</si>
  <si>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</si>
  <si>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</si>
  <si>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</si>
  <si>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</si>
  <si>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</si>
  <si>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</si>
  <si>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</si>
  <si>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</si>
  <si>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</si>
  <si>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</si>
  <si>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</si>
  <si>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</si>
  <si>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</si>
  <si>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</si>
  <si>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</si>
  <si>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</si>
  <si>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</si>
  <si>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</si>
  <si>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</si>
  <si>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</si>
  <si>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</si>
  <si>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</si>
  <si>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</si>
  <si>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</si>
  <si>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</si>
  <si>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</si>
  <si>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</si>
  <si>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</si>
  <si>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</si>
  <si>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</si>
  <si>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</si>
  <si>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</si>
  <si>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</si>
  <si>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</si>
  <si>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</si>
  <si>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</si>
  <si>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</si>
  <si>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</si>
  <si>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</si>
  <si>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</si>
  <si>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</si>
  <si>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</si>
  <si>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</si>
  <si>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</si>
  <si>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</si>
  <si>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</si>
  <si>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</si>
  <si>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</si>
  <si>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</si>
  <si>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</si>
  <si>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</si>
  <si>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</si>
  <si>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</si>
  <si>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</si>
  <si>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</si>
  <si>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</si>
  <si>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</si>
  <si>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</si>
  <si>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</si>
  <si>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</si>
  <si>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</si>
  <si>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</si>
  <si>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</si>
  <si>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</si>
  <si>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</si>
  <si>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</si>
  <si>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</si>
  <si>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</si>
  <si>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</si>
  <si>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</si>
  <si>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</si>
  <si>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</si>
  <si>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</si>
  <si>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</si>
  <si>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</si>
  <si>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</si>
  <si>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</si>
  <si>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</si>
  <si>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</si>
  <si>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</si>
  <si>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</si>
  <si>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</si>
  <si>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</si>
  <si>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</si>
  <si>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</si>
  <si>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</si>
  <si>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</si>
  <si>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</si>
  <si>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</si>
  <si>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</si>
  <si>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</si>
  <si>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</si>
  <si>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</si>
  <si>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</si>
  <si>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</si>
  <si>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</si>
  <si>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</si>
  <si>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</si>
  <si>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</si>
  <si>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</si>
  <si>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</si>
  <si>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</si>
  <si>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</si>
  <si>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</si>
  <si>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</si>
  <si>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</si>
  <si>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</si>
  <si>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</si>
  <si>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</si>
  <si>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</si>
  <si>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</si>
  <si>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</si>
  <si>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</si>
  <si>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</si>
  <si>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</si>
  <si>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</si>
  <si>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</si>
  <si>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</si>
  <si>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</si>
  <si>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</si>
  <si>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</si>
  <si>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</si>
  <si>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</si>
  <si>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</si>
  <si>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</si>
  <si>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</si>
  <si>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</si>
  <si>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</si>
  <si>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</si>
  <si>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</si>
  <si>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</si>
  <si>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</si>
  <si>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</si>
  <si>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</si>
  <si>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</si>
  <si>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</si>
  <si>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</si>
  <si>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</si>
  <si>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</si>
  <si>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</si>
  <si>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</si>
  <si>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</si>
  <si>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</si>
  <si>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</si>
  <si>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</si>
  <si>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</si>
  <si>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</si>
  <si>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</si>
  <si>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</si>
  <si>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</si>
  <si>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</si>
  <si>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</si>
  <si>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</si>
  <si>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</si>
  <si>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</si>
  <si>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</si>
  <si>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</si>
  <si>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</si>
  <si>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</si>
  <si>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</si>
  <si>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</si>
  <si>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</si>
  <si>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</si>
  <si>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</si>
  <si>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</si>
  <si>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</si>
  <si>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</si>
  <si>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</si>
  <si>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</si>
  <si>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</si>
  <si>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</si>
  <si>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</si>
  <si>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</si>
  <si>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</si>
  <si>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</si>
  <si>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</si>
  <si>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</si>
  <si>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</si>
  <si>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</si>
  <si>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</si>
  <si>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</si>
  <si>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</si>
  <si>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</si>
  <si>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</si>
  <si>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</si>
  <si>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</si>
  <si>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</si>
  <si>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</si>
  <si>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</si>
  <si>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</si>
  <si>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</si>
  <si>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</si>
  <si>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</si>
  <si>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</si>
  <si>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</si>
  <si>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</si>
  <si>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</si>
  <si>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</si>
  <si>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</si>
  <si>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</si>
  <si>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</si>
  <si>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</si>
  <si>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</si>
  <si>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</si>
  <si>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</si>
  <si>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</si>
  <si>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</si>
  <si>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</si>
  <si>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</si>
  <si>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</si>
  <si>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</si>
  <si>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</si>
  <si>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</si>
  <si>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</si>
  <si>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</si>
  <si>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</si>
  <si>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</si>
  <si>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</si>
  <si>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</si>
  <si>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</si>
  <si>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</si>
  <si>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</si>
  <si>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</si>
  <si>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</si>
  <si>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</si>
  <si>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</si>
  <si>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</si>
  <si>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</si>
  <si>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</si>
  <si>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</si>
  <si>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</si>
  <si>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</si>
  <si>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</si>
  <si>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</si>
  <si>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</si>
  <si>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</si>
  <si>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</si>
  <si>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</si>
  <si>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</si>
  <si>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</si>
  <si>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</si>
  <si>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</si>
  <si>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</si>
  <si>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</si>
  <si>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</si>
  <si>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</si>
  <si>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</si>
  <si>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</si>
  <si>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</si>
  <si>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</si>
  <si>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</si>
  <si>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</si>
  <si>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</si>
  <si>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</si>
  <si>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</si>
  <si>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</si>
  <si>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</si>
  <si>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</si>
  <si>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</si>
  <si>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</si>
  <si>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</si>
  <si>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</si>
  <si>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</si>
  <si>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</si>
  <si>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</si>
  <si>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</si>
  <si>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</si>
  <si>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</si>
  <si>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</si>
  <si>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</si>
  <si>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</si>
  <si>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</si>
  <si>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</si>
  <si>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</si>
  <si>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</si>
  <si>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</si>
  <si>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</si>
  <si>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</si>
  <si>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</si>
  <si>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</si>
  <si>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</si>
  <si>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</si>
  <si>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</si>
  <si>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</si>
  <si>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</si>
  <si>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</si>
  <si>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</si>
  <si>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</si>
  <si>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</si>
  <si>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</si>
  <si>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</si>
  <si>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</si>
  <si>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</si>
  <si>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</si>
  <si>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</si>
  <si>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</si>
  <si>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</si>
  <si>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</si>
  <si>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</si>
  <si>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</si>
  <si>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</si>
  <si>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</si>
  <si>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</si>
  <si>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</si>
  <si>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</si>
  <si>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</si>
  <si>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</si>
  <si>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</si>
  <si>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</si>
  <si>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</si>
  <si>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</si>
  <si>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</si>
  <si>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</si>
  <si>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</si>
  <si>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</si>
  <si>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</si>
  <si>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</si>
  <si>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</si>
  <si>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</si>
  <si>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</si>
  <si>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</si>
  <si>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</si>
  <si>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</si>
  <si>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</si>
  <si>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</si>
  <si>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</si>
  <si>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</si>
  <si>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</si>
  <si>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</si>
  <si>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</si>
  <si>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</si>
  <si>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</si>
  <si>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</si>
  <si>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</si>
  <si>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</si>
  <si>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</si>
  <si>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</si>
  <si>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</si>
  <si>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</si>
  <si>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</si>
  <si>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</si>
  <si>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</si>
  <si>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</si>
  <si>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</si>
  <si>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</si>
  <si>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</si>
  <si>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</si>
  <si>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</si>
  <si>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</si>
  <si>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</si>
  <si>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</si>
  <si>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</si>
  <si>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</si>
  <si>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</si>
  <si>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</si>
  <si>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</si>
  <si>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</si>
  <si>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</si>
  <si>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</si>
  <si>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</si>
  <si>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</si>
  <si>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</si>
  <si>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</si>
  <si>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</si>
  <si>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</si>
  <si>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</si>
  <si>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</si>
  <si>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</si>
  <si>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</si>
  <si>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</si>
  <si>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</si>
  <si>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</si>
  <si>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</si>
  <si>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</si>
  <si>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</si>
  <si>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</si>
  <si>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</si>
  <si>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</si>
  <si>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</si>
  <si>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</si>
  <si>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</si>
  <si>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</si>
  <si>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</si>
  <si>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</si>
  <si>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</si>
  <si>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</si>
  <si>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</si>
  <si>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</si>
  <si>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</si>
  <si>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</si>
  <si>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</si>
  <si>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</si>
  <si>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</si>
  <si>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</si>
  <si>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</si>
  <si>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</si>
  <si>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</si>
  <si>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</si>
  <si>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</si>
  <si>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</si>
  <si>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</si>
  <si>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</si>
  <si>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</si>
  <si>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</si>
  <si>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</si>
  <si>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</si>
  <si>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</si>
  <si>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</si>
  <si>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</si>
  <si>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</si>
  <si>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</si>
  <si>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</si>
  <si>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</si>
  <si>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</si>
  <si>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</si>
  <si>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</si>
  <si>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</si>
  <si>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</si>
  <si>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</si>
  <si>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</si>
  <si>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</si>
  <si>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</si>
  <si>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</si>
  <si>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</si>
  <si>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</si>
  <si>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</si>
  <si>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</si>
  <si>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</si>
  <si>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</si>
  <si>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</si>
  <si>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</si>
  <si>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</si>
  <si>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</si>
  <si>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</si>
  <si>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</si>
  <si>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</si>
  <si>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</si>
  <si>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</si>
  <si>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</si>
  <si>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</si>
  <si>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</si>
  <si>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</si>
  <si>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</si>
  <si>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</si>
  <si>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</si>
  <si>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</si>
  <si>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</si>
  <si>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</si>
  <si>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</si>
  <si>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</si>
  <si>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</si>
  <si>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</si>
  <si>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</si>
  <si>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</si>
  <si>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</si>
  <si>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</si>
  <si>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</si>
  <si>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</si>
  <si>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</si>
  <si>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</si>
  <si>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</si>
  <si>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</si>
  <si>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</si>
  <si>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</si>
  <si>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</si>
  <si>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</si>
  <si>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</si>
  <si>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</si>
  <si>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</si>
  <si>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</si>
  <si>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</si>
  <si>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</si>
  <si>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</si>
  <si>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</si>
  <si>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</si>
  <si>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</si>
  <si>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</si>
  <si>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</si>
  <si>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</si>
  <si>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</si>
  <si>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</si>
  <si>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</si>
  <si>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</si>
  <si>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</si>
  <si>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</si>
  <si>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</si>
  <si>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</si>
  <si>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</si>
  <si>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</si>
  <si>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</si>
  <si>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</si>
  <si>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</si>
  <si>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</si>
  <si>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</si>
  <si>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</si>
  <si>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</si>
  <si>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</si>
  <si>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</si>
  <si>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</si>
  <si>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</si>
  <si>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</si>
  <si>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</si>
  <si>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</si>
  <si>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</si>
  <si>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</si>
  <si>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</si>
  <si>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</si>
  <si>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</si>
  <si>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</si>
  <si>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</si>
  <si>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</si>
  <si>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</si>
  <si>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</si>
  <si>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</si>
  <si>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</si>
  <si>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</si>
  <si>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</si>
  <si>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</si>
  <si>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</si>
  <si>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</si>
  <si>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</si>
  <si>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</si>
  <si>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</si>
  <si>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</si>
  <si>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</si>
  <si>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</si>
  <si>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</si>
  <si>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</si>
  <si>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</si>
  <si>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</si>
  <si>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</si>
  <si>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</si>
  <si>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</si>
  <si>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</si>
  <si>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</si>
  <si>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</si>
  <si>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</si>
  <si>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</si>
  <si>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</si>
  <si>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</si>
  <si>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</si>
  <si>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</si>
  <si>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</si>
  <si>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</si>
  <si>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</si>
  <si>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</si>
  <si>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</si>
  <si>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</si>
  <si>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</si>
  <si>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</si>
  <si>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</si>
  <si>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</si>
  <si>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</si>
  <si>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</si>
  <si>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</si>
  <si>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</si>
  <si>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</si>
  <si>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</si>
  <si>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</si>
  <si>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</si>
  <si>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</si>
  <si>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</si>
  <si>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</si>
  <si>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</si>
  <si>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</si>
  <si>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</si>
  <si>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</si>
  <si>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</si>
  <si>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</si>
  <si>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</si>
  <si>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</si>
  <si>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</si>
  <si>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</si>
  <si>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</si>
  <si>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</si>
  <si>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</si>
  <si>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</si>
  <si>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</si>
  <si>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</si>
  <si>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</si>
  <si>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</si>
  <si>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</si>
  <si>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</si>
  <si>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</si>
  <si>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</si>
  <si>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</si>
  <si>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</si>
  <si>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</si>
  <si>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</si>
  <si>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</si>
  <si>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</si>
  <si>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</si>
  <si>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</si>
  <si>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</si>
  <si>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</si>
  <si>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</si>
  <si>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</si>
  <si>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</si>
  <si>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</si>
  <si>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</si>
  <si>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</si>
  <si>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</si>
  <si>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</si>
  <si>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</si>
  <si>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</si>
  <si>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</si>
  <si>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</si>
  <si>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</si>
  <si>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</si>
  <si>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</si>
  <si>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</si>
  <si>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</si>
  <si>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</si>
  <si>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</si>
  <si>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</si>
  <si>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</si>
  <si>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</si>
  <si>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</si>
  <si>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</si>
  <si>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</si>
  <si>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</si>
  <si>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</si>
  <si>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</si>
  <si>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</si>
  <si>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</si>
  <si>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</si>
  <si>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</si>
  <si>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</si>
  <si>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</si>
  <si>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</si>
  <si>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</si>
  <si>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</si>
  <si>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</si>
  <si>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</si>
  <si>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</si>
  <si>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</si>
  <si>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</si>
  <si>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</si>
  <si>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</si>
  <si>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</si>
  <si>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</si>
  <si>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</si>
  <si>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</si>
  <si>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</si>
  <si>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</si>
  <si>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</si>
  <si>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</si>
  <si>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</si>
  <si>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</si>
  <si>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</si>
  <si>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</si>
  <si>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</si>
  <si>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</si>
  <si>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</si>
  <si>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</si>
  <si>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</si>
  <si>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</si>
  <si>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</si>
  <si>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</si>
  <si>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</si>
  <si>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</si>
  <si>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</si>
  <si>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</si>
  <si>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</si>
  <si>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</si>
  <si>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</si>
  <si>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</si>
  <si>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</si>
  <si>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</si>
  <si>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</si>
  <si>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</si>
  <si>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</si>
  <si>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</si>
  <si>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</si>
  <si>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</si>
  <si>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</si>
  <si>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</si>
  <si>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</si>
  <si>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</si>
  <si>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</si>
  <si>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</si>
  <si>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</si>
  <si>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</si>
  <si>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</si>
  <si>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</si>
  <si>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</si>
  <si>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</si>
  <si>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</si>
  <si>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</si>
  <si>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</si>
  <si>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</si>
  <si>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</si>
  <si>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</si>
  <si>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</si>
  <si>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</si>
  <si>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</si>
  <si>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</si>
  <si>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</si>
  <si>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</si>
  <si>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</si>
  <si>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</si>
  <si>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</si>
  <si>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</si>
  <si>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</si>
  <si>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</si>
  <si>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</si>
  <si>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</si>
  <si>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</si>
  <si>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</si>
  <si>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</si>
  <si>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</si>
  <si>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</si>
  <si>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</si>
  <si>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</si>
  <si>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</si>
  <si>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</si>
  <si>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</si>
  <si>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</si>
  <si>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</si>
  <si>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</si>
  <si>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</si>
  <si>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</si>
  <si>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</si>
  <si>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</si>
  <si>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</si>
  <si>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</si>
  <si>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</si>
  <si>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</si>
  <si>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</si>
  <si>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</si>
  <si>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</si>
  <si>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</si>
  <si>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</si>
  <si>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</si>
  <si>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</si>
  <si>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</si>
  <si>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</si>
  <si>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</si>
  <si>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</si>
  <si>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</si>
  <si>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</si>
  <si>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</si>
  <si>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</si>
  <si>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</si>
  <si>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</si>
  <si>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</si>
  <si>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</si>
  <si>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</si>
  <si>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</si>
  <si>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</si>
  <si>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</si>
  <si>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</si>
  <si>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</si>
  <si>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</si>
  <si>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</si>
  <si>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</si>
  <si>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</si>
  <si>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</si>
  <si>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</si>
  <si>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</si>
  <si>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</si>
  <si>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</si>
  <si>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</si>
  <si>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</si>
  <si>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</si>
  <si>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</si>
  <si>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</si>
  <si>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</si>
  <si>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</si>
  <si>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</si>
  <si>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</si>
  <si>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</si>
  <si>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</si>
  <si>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</si>
  <si>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</si>
  <si>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</si>
  <si>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</si>
  <si>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</si>
  <si>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</si>
  <si>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</si>
  <si>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</si>
  <si>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</si>
  <si>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</si>
  <si>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</si>
  <si>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</si>
  <si>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</si>
  <si>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</si>
  <si>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</si>
  <si>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</si>
  <si>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</si>
  <si>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</si>
  <si>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</si>
  <si>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</si>
  <si>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</si>
  <si>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</si>
  <si>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</si>
  <si>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</si>
  <si>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</si>
  <si>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</si>
  <si>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</si>
  <si>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</si>
  <si>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</si>
  <si>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</si>
  <si>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</si>
  <si>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</si>
  <si>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</si>
  <si>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</si>
  <si>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</si>
  <si>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</si>
  <si>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</si>
  <si>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</si>
  <si>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</si>
  <si>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</si>
  <si>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</si>
  <si>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</si>
  <si>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</si>
  <si>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</si>
  <si>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</si>
  <si>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</si>
  <si>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</si>
  <si>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</si>
  <si>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</si>
  <si>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</si>
  <si>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</si>
  <si>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</si>
  <si>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</si>
  <si>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</si>
  <si>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</si>
  <si>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</si>
  <si>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</si>
  <si>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</si>
  <si>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</si>
  <si>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</si>
  <si>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</si>
  <si>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</si>
  <si>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</si>
  <si>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</si>
  <si>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</si>
  <si>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</si>
  <si>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</si>
  <si>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</si>
  <si>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</si>
  <si>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</si>
  <si>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</si>
  <si>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</si>
  <si>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</si>
  <si>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</si>
  <si>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</si>
  <si>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</si>
  <si>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</si>
  <si>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</si>
  <si>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</si>
  <si>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</si>
  <si>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</si>
  <si>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</si>
  <si>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</si>
  <si>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</si>
  <si>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</si>
  <si>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</si>
  <si>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</si>
  <si>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</si>
  <si>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</si>
  <si>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</si>
  <si>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</si>
  <si>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</si>
  <si>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</si>
  <si>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</si>
  <si>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</si>
  <si>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</si>
  <si>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</si>
  <si>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</si>
  <si>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</si>
  <si>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</si>
  <si>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</si>
  <si>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</si>
  <si>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</si>
  <si>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</si>
  <si>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</si>
  <si>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</si>
  <si>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</si>
  <si>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</si>
  <si>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</si>
  <si>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</si>
  <si>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</si>
  <si>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</si>
  <si>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</si>
  <si>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</si>
  <si>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</si>
  <si>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</si>
  <si>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</si>
  <si>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</si>
  <si>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</si>
  <si>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</si>
  <si>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</si>
  <si>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</si>
  <si>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</si>
  <si>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</si>
  <si>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</si>
  <si>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</si>
  <si>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</si>
  <si>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</si>
  <si>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</si>
  <si>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</si>
  <si>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</si>
  <si>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</si>
  <si>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</si>
  <si>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</si>
  <si>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</si>
  <si>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</si>
  <si>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</si>
  <si>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</si>
  <si>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</si>
  <si>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</si>
  <si>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</si>
  <si>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</si>
  <si>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</si>
  <si>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</si>
  <si>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</si>
  <si>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</si>
  <si>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</si>
  <si>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</si>
  <si>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</si>
  <si>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</si>
  <si>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</si>
  <si>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</si>
  <si>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</si>
  <si>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</si>
  <si>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</si>
  <si>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</si>
  <si>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</si>
  <si>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</si>
  <si>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</si>
  <si>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</si>
  <si>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</si>
  <si>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</si>
  <si>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</si>
  <si>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</si>
  <si>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</si>
  <si>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</si>
  <si>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</si>
  <si>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</si>
  <si>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</si>
  <si>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</si>
  <si>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</si>
  <si>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</si>
  <si>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</si>
  <si>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</si>
  <si>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</si>
  <si>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</si>
  <si>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</si>
  <si>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</si>
  <si>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</si>
  <si>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</si>
  <si>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</si>
  <si>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</si>
  <si>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</si>
  <si>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</si>
  <si>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</si>
  <si>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</si>
  <si>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</si>
  <si>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</si>
  <si>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</si>
  <si>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</si>
  <si>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</si>
  <si>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</si>
  <si>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</si>
  <si>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</si>
  <si>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</si>
  <si>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</si>
  <si>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</si>
  <si>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</si>
  <si>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</si>
  <si>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</si>
  <si>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</si>
  <si>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</si>
  <si>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</si>
  <si>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</si>
  <si>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</si>
  <si>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</si>
  <si>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</si>
  <si>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</si>
  <si>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</si>
  <si>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</si>
  <si>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</si>
  <si>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</si>
  <si>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</si>
  <si>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</si>
  <si>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</si>
  <si>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</si>
  <si>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</si>
  <si>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</si>
  <si>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</si>
  <si>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</si>
  <si>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</si>
  <si>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</si>
  <si>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</si>
  <si>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</si>
  <si>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</si>
  <si>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</si>
  <si>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</si>
  <si>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</si>
  <si>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</si>
  <si>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</si>
  <si>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</si>
  <si>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</si>
  <si>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</si>
  <si>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</si>
  <si>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</si>
  <si>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</si>
  <si>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</si>
  <si>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</si>
  <si>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</si>
  <si>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</si>
  <si>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</si>
  <si>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</si>
  <si>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</si>
  <si>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</si>
  <si>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</si>
  <si>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</si>
  <si>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</si>
  <si>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</si>
  <si>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</si>
  <si>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</si>
  <si>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</si>
  <si>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</si>
  <si>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</si>
  <si>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</si>
  <si>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</si>
  <si>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</si>
  <si>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</si>
  <si>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</si>
  <si>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</si>
  <si>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</si>
  <si>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</si>
  <si>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</si>
  <si>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</si>
  <si>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</si>
  <si>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</si>
  <si>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</si>
  <si>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</si>
  <si>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</si>
  <si>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</si>
  <si>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</si>
  <si>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</si>
  <si>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</si>
  <si>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</si>
  <si>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</si>
  <si>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</si>
  <si>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</si>
  <si>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</si>
  <si>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</si>
  <si>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</si>
  <si>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</si>
  <si>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</si>
  <si>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</si>
  <si>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</si>
  <si>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</si>
  <si>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</si>
  <si>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</si>
  <si>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</si>
  <si>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</si>
  <si>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</si>
  <si>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</si>
  <si>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</si>
  <si>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</si>
  <si>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</si>
  <si>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</si>
  <si>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</si>
  <si>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</si>
  <si>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</si>
  <si>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</si>
  <si>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</si>
  <si>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</si>
  <si>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</si>
  <si>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</si>
  <si>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</si>
  <si>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</si>
  <si>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</si>
  <si>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</si>
  <si>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</si>
  <si>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</si>
  <si>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</si>
  <si>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</si>
  <si>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</si>
  <si>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</si>
  <si>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</si>
  <si>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</si>
  <si>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</si>
  <si>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</si>
  <si>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</si>
  <si>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</si>
  <si>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</si>
  <si>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</si>
  <si>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</si>
  <si>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</si>
  <si>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</si>
  <si>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</si>
  <si>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</si>
  <si>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</si>
  <si>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</si>
  <si>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</si>
  <si>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</si>
  <si>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</si>
  <si>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</si>
  <si>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</si>
  <si>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</si>
  <si>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</si>
  <si>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</si>
  <si>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</si>
  <si>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</si>
  <si>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</si>
  <si>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</si>
  <si>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</si>
  <si>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</si>
  <si>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</si>
  <si>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</si>
  <si>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</si>
  <si>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</si>
  <si>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</si>
  <si>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</si>
  <si>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</si>
  <si>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</si>
  <si>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</si>
  <si>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</si>
  <si>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</si>
  <si>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</si>
  <si>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</si>
  <si>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</si>
  <si>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</si>
  <si>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</si>
  <si>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</si>
  <si>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</si>
  <si>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</si>
  <si>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</si>
  <si>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</si>
  <si>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</si>
  <si>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</si>
  <si>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</si>
  <si>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</si>
  <si>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</si>
  <si>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</si>
  <si>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</si>
  <si>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</si>
  <si>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</si>
  <si>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</si>
  <si>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</si>
  <si>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</si>
  <si>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</si>
  <si>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</si>
  <si>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</si>
  <si>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</si>
  <si>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</si>
  <si>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</si>
  <si>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</si>
  <si>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</si>
  <si>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</si>
  <si>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</si>
  <si>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</si>
  <si>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</si>
  <si>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</si>
  <si>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</si>
  <si>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</si>
  <si>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</si>
  <si>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</si>
  <si>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</si>
  <si>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</si>
  <si>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</si>
  <si>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</si>
  <si>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</si>
  <si>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</si>
  <si>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</si>
  <si>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</si>
  <si>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</si>
  <si>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</si>
  <si>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</si>
  <si>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</si>
  <si>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</si>
  <si>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</si>
  <si>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</si>
  <si>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</si>
  <si>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</si>
  <si>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</si>
  <si>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</si>
  <si>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</si>
  <si>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</si>
  <si>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</si>
  <si>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</si>
  <si>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</si>
  <si>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</si>
  <si>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</si>
  <si>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</si>
  <si>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</si>
  <si>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</si>
  <si>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</si>
  <si>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</si>
  <si>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</si>
  <si>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</si>
  <si>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</si>
  <si>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</si>
  <si>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</si>
  <si>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</si>
  <si>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</si>
  <si>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</si>
  <si>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</si>
  <si>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</si>
  <si>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</si>
  <si>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</si>
  <si>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</si>
  <si>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</si>
  <si>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</si>
  <si>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</si>
  <si>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</si>
  <si>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</si>
  <si>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</si>
  <si>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</si>
  <si>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</si>
  <si>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</si>
  <si>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</si>
  <si>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</si>
  <si>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</si>
  <si>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</si>
  <si>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</si>
  <si>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</si>
  <si>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</si>
  <si>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</si>
  <si>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</si>
  <si>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</si>
  <si>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</si>
  <si>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</si>
  <si>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</si>
  <si>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</si>
  <si>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</si>
  <si>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</si>
  <si>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</si>
  <si>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</si>
  <si>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</si>
  <si>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</si>
  <si>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</si>
  <si>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</si>
  <si>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</si>
  <si>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</si>
  <si>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</si>
  <si>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</si>
  <si>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</si>
  <si>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</si>
  <si>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</si>
  <si>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</si>
  <si>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</si>
  <si>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</si>
  <si>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</si>
  <si>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</si>
  <si>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</si>
  <si>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</si>
  <si>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</si>
  <si>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</si>
  <si>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</si>
  <si>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</si>
  <si>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</si>
  <si>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</si>
  <si>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</si>
  <si>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</si>
  <si>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</si>
  <si>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</si>
  <si>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</si>
  <si>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</si>
  <si>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</si>
  <si>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</si>
  <si>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</si>
  <si>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</si>
  <si>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</si>
  <si>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</si>
  <si>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</si>
  <si>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</si>
  <si>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</si>
  <si>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</si>
  <si>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</si>
  <si>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</si>
  <si>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</si>
  <si>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</si>
  <si>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</si>
  <si>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</si>
  <si>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</si>
  <si>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</si>
  <si>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</si>
  <si>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</si>
  <si>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</si>
  <si>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</si>
  <si>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</si>
  <si>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</si>
  <si>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</si>
  <si>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</si>
  <si>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</si>
  <si>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</si>
  <si>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</si>
  <si>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</si>
  <si>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</si>
  <si>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</si>
  <si>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</si>
  <si>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</si>
  <si>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</si>
  <si>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</si>
  <si>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</si>
  <si>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</si>
  <si>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</si>
  <si>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</si>
  <si>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</si>
  <si>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</si>
  <si>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</si>
  <si>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</si>
  <si>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</si>
  <si>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</si>
  <si>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</si>
  <si>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</si>
  <si>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</si>
  <si>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</si>
  <si>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</si>
  <si>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</si>
  <si>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</si>
  <si>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</si>
  <si>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</si>
  <si>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</si>
  <si>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</si>
  <si>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</si>
  <si>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</si>
  <si>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</si>
  <si>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</si>
  <si>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</si>
  <si>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</si>
  <si>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</si>
  <si>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</si>
  <si>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</si>
  <si>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</si>
  <si>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</si>
  <si>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</si>
  <si>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</si>
  <si>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</si>
  <si>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</si>
  <si>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</si>
  <si>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</si>
  <si>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</si>
  <si>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</si>
  <si>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</si>
  <si>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</si>
  <si>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</si>
  <si>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</si>
  <si>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</si>
  <si>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</si>
  <si>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</si>
  <si>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</si>
  <si>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</si>
  <si>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</si>
  <si>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</si>
  <si>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</si>
  <si>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</si>
  <si>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</si>
  <si>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</si>
  <si>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</si>
  <si>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</si>
  <si>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</si>
  <si>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</si>
  <si>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</si>
  <si>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</si>
  <si>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</si>
  <si>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</si>
  <si>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</si>
  <si>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</si>
  <si>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</si>
  <si>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</si>
  <si>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</si>
  <si>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</si>
  <si>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</si>
  <si>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</si>
  <si>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</si>
  <si>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</si>
  <si>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</si>
  <si>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</si>
  <si>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</si>
  <si>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</si>
  <si>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</si>
  <si>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</si>
  <si>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</si>
  <si>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</si>
  <si>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</si>
  <si>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</si>
  <si>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</si>
  <si>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</si>
  <si>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</si>
  <si>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</si>
  <si>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</si>
  <si>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</si>
  <si>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</si>
  <si>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</si>
  <si>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</si>
  <si>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</si>
  <si>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</si>
  <si>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</si>
  <si>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</si>
  <si>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</si>
  <si>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</si>
  <si>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</si>
  <si>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</si>
  <si>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</si>
  <si>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</si>
  <si>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</si>
  <si>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</si>
  <si>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</si>
  <si>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</si>
  <si>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</si>
  <si>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</si>
  <si>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</si>
  <si>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</si>
  <si>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</si>
  <si>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</si>
  <si>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</si>
  <si>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</si>
  <si>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</si>
  <si>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</si>
  <si>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</si>
  <si>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</si>
  <si>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</si>
  <si>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</si>
  <si>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</si>
  <si>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</si>
  <si>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</si>
  <si>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</si>
  <si>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</si>
  <si>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</si>
  <si>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</si>
  <si>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</si>
  <si>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</si>
  <si>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</si>
  <si>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</si>
  <si>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</si>
  <si>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</si>
  <si>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</si>
  <si>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</si>
  <si>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</si>
  <si>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</si>
  <si>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</si>
  <si>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</si>
  <si>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</si>
  <si>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</si>
  <si>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</si>
  <si>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</si>
  <si>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</si>
  <si>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</si>
  <si>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</si>
  <si>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</si>
  <si>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</si>
  <si>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</si>
  <si>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</si>
  <si>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</si>
  <si>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</si>
  <si>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</si>
  <si>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</si>
  <si>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</si>
  <si>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</si>
  <si>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</si>
  <si>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</si>
  <si>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</si>
  <si>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</si>
  <si>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</si>
  <si>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</si>
  <si>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</si>
  <si>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</si>
  <si>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</si>
  <si>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</si>
  <si>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</si>
  <si>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</si>
  <si>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</si>
  <si>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</si>
  <si>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</si>
  <si>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</si>
  <si>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</si>
  <si>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</si>
  <si>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</si>
  <si>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</si>
  <si>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</si>
  <si>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</si>
  <si>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</si>
  <si>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</si>
  <si>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</si>
  <si>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</si>
  <si>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</si>
  <si>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</si>
  <si>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</si>
  <si>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</si>
  <si>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</si>
  <si>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</si>
  <si>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</si>
  <si>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</si>
  <si>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</si>
  <si>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</si>
  <si>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</si>
  <si>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</si>
  <si>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</si>
  <si>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</si>
  <si>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</si>
  <si>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</si>
  <si>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</si>
  <si>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</si>
  <si>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</si>
  <si>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</si>
  <si>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</si>
  <si>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</si>
  <si>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</si>
  <si>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</si>
  <si>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</si>
  <si>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</si>
  <si>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</si>
  <si>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</si>
  <si>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</si>
  <si>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</si>
  <si>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</si>
  <si>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</si>
  <si>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</si>
  <si>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</si>
  <si>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</si>
  <si>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</si>
  <si>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</si>
  <si>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</si>
  <si>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</si>
  <si>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</si>
  <si>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</si>
  <si>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</si>
  <si>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</si>
  <si>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</si>
  <si>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</si>
  <si>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</si>
  <si>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</si>
  <si>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</si>
  <si>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</si>
  <si>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</si>
  <si>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</si>
  <si>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</si>
  <si>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</si>
  <si>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</si>
  <si>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</si>
  <si>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</si>
  <si>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</si>
  <si>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</si>
  <si>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</si>
  <si>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</si>
  <si>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</si>
  <si>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</si>
  <si>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</si>
  <si>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</si>
  <si>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</si>
  <si>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</si>
  <si>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</si>
  <si>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</si>
  <si>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</si>
  <si>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</si>
  <si>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</si>
  <si>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</si>
  <si>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</si>
  <si>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</si>
  <si>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</si>
  <si>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</si>
  <si>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</si>
  <si>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</si>
  <si>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</si>
  <si>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</si>
  <si>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</si>
  <si>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</si>
  <si>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</si>
  <si>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</si>
  <si>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</si>
  <si>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</si>
  <si>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</si>
  <si>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</si>
  <si>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</si>
  <si>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</si>
  <si>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</si>
  <si>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</si>
  <si>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</si>
  <si>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</si>
  <si>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</si>
  <si>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</si>
  <si>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</si>
  <si>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</si>
  <si>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</si>
  <si>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</si>
  <si>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</si>
  <si>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</si>
  <si>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</si>
  <si>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</si>
  <si>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</si>
  <si>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</si>
  <si>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</si>
  <si>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</si>
  <si>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</si>
  <si>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</si>
  <si>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</si>
  <si>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</si>
  <si>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</si>
  <si>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</si>
  <si>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</si>
  <si>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</si>
  <si>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</si>
  <si>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</si>
  <si>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</si>
  <si>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</si>
  <si>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</si>
  <si>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</si>
  <si>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</si>
  <si>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</si>
  <si>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</si>
  <si>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</si>
  <si>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</si>
  <si>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</si>
  <si>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</si>
  <si>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</si>
  <si>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</si>
  <si>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</si>
  <si>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</si>
  <si>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</si>
  <si>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</si>
  <si>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</si>
  <si>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</si>
  <si>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</si>
  <si>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</si>
  <si>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</si>
  <si>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</si>
  <si>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</si>
  <si>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</si>
  <si>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</si>
  <si>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</si>
  <si>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</si>
  <si>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</si>
  <si>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</si>
  <si>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</si>
  <si>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</si>
  <si>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</si>
  <si>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</si>
  <si>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</si>
  <si>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</si>
  <si>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</si>
  <si>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</si>
  <si>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</si>
  <si>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</si>
  <si>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</si>
  <si>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</si>
  <si>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</si>
  <si>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</si>
  <si>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</si>
  <si>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</si>
  <si>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</si>
  <si>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</si>
  <si>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</si>
  <si>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</si>
  <si>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</si>
  <si>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</si>
  <si>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</si>
  <si>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</si>
  <si>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</si>
  <si>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</si>
  <si>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</si>
  <si>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</si>
  <si>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</si>
  <si>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</si>
  <si>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</si>
  <si>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</si>
  <si>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</si>
  <si>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</si>
  <si>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</si>
  <si>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</si>
  <si>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</si>
  <si>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</si>
  <si>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</si>
  <si>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</si>
  <si>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</si>
  <si>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</si>
  <si>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</si>
  <si>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</si>
  <si>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</si>
  <si>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</si>
  <si>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</si>
  <si>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</si>
  <si>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</si>
  <si>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</si>
  <si>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</si>
  <si>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</si>
  <si>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</si>
  <si>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</si>
  <si>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</si>
  <si>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</si>
  <si>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</si>
  <si>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</si>
  <si>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</si>
  <si>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</si>
  <si>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</si>
  <si>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</si>
  <si>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</si>
  <si>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</si>
  <si>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</si>
  <si>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</si>
  <si>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</si>
  <si>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</si>
  <si>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</si>
  <si>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</si>
  <si>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</si>
  <si>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</si>
  <si>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</si>
  <si>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</si>
  <si>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</si>
  <si>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</si>
  <si>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</si>
  <si>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</si>
  <si>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</si>
  <si>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</si>
  <si>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</si>
  <si>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</si>
  <si>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</si>
  <si>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</si>
  <si>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</si>
  <si>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</si>
  <si>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</si>
  <si>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</si>
  <si>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</si>
  <si>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</si>
  <si>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</si>
  <si>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</si>
  <si>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</si>
  <si>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</si>
  <si>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</si>
  <si>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</si>
  <si>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</si>
  <si>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</si>
  <si>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</si>
  <si>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</si>
  <si>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</si>
  <si>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</si>
  <si>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</si>
  <si>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</si>
  <si>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</si>
  <si>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</si>
  <si>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</si>
  <si>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</si>
  <si>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</si>
  <si>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</si>
  <si>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</si>
  <si>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</si>
  <si>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</si>
  <si>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</si>
  <si>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</si>
  <si>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</si>
  <si>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</si>
  <si>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</si>
  <si>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</si>
  <si>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</si>
  <si>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</si>
  <si>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</si>
  <si>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</si>
  <si>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</si>
  <si>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</si>
  <si>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</si>
  <si>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</si>
  <si>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</si>
  <si>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</si>
  <si>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</si>
  <si>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</si>
  <si>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</si>
  <si>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</si>
  <si>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</si>
  <si>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</si>
  <si>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</si>
  <si>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</si>
  <si>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</si>
  <si>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</si>
  <si>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</si>
  <si>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</si>
  <si>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</si>
  <si>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</si>
  <si>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</si>
  <si>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</si>
  <si>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</si>
  <si>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</si>
  <si>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</si>
  <si>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</si>
  <si>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</si>
  <si>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</si>
  <si>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</si>
  <si>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</si>
  <si>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</si>
  <si>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</si>
  <si>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</si>
  <si>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</si>
  <si>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</si>
  <si>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</si>
  <si>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</si>
  <si>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</si>
  <si>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</si>
  <si>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</si>
  <si>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</si>
  <si>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</si>
  <si>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</si>
  <si>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</si>
  <si>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</si>
  <si>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</si>
  <si>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</si>
  <si>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</si>
  <si>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</si>
  <si>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</si>
  <si>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</si>
  <si>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</si>
  <si>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</si>
  <si>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</si>
  <si>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</si>
  <si>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</si>
  <si>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</si>
  <si>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</si>
  <si>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</si>
  <si>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</si>
  <si>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</si>
  <si>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</si>
  <si>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</si>
  <si>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</si>
  <si>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</si>
  <si>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</si>
  <si>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</si>
  <si>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</si>
  <si>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</si>
  <si>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</si>
  <si>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</si>
  <si>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</si>
  <si>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</si>
  <si>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</si>
  <si>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</si>
  <si>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</si>
  <si>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</si>
  <si>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</si>
  <si>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</si>
  <si>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</si>
  <si>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</si>
  <si>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</si>
  <si>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</si>
  <si>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</si>
  <si>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</si>
  <si>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</si>
  <si>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</si>
  <si>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</si>
  <si>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</si>
  <si>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</si>
  <si>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</si>
  <si>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</si>
  <si>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</si>
  <si>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</si>
  <si>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</si>
  <si>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</si>
  <si>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</si>
  <si>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</si>
  <si>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</si>
  <si>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</si>
  <si>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</si>
  <si>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</si>
  <si>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</si>
  <si>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</si>
  <si>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</si>
  <si>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</si>
  <si>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</si>
  <si>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</si>
  <si>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</si>
  <si>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</si>
  <si>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</si>
  <si>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</si>
  <si>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</si>
  <si>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</si>
  <si>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</si>
  <si>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</si>
  <si>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</si>
  <si>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</si>
  <si>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</si>
  <si>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</si>
  <si>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</si>
  <si>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</si>
  <si>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</si>
  <si>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</si>
  <si>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</si>
  <si>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</si>
  <si>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</si>
  <si>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</si>
  <si>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</si>
  <si>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</si>
  <si>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</si>
  <si>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</si>
  <si>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</si>
  <si>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</si>
  <si>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</si>
  <si>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</si>
  <si>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</si>
  <si>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</si>
  <si>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</si>
  <si>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</si>
  <si>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</si>
  <si>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</si>
  <si>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</si>
  <si>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</si>
  <si>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</si>
  <si>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</si>
  <si>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</si>
  <si>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</si>
  <si>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</si>
  <si>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</si>
  <si>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</si>
  <si>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</si>
  <si>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</si>
  <si>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</si>
  <si>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</si>
  <si>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</si>
  <si>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</si>
  <si>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</si>
  <si>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</si>
  <si>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</si>
  <si>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</si>
  <si>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</si>
  <si>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</si>
  <si>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</si>
  <si>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</si>
  <si>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</si>
  <si>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</si>
  <si>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</si>
  <si>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</si>
  <si>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</si>
  <si>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</si>
  <si>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</si>
  <si>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</si>
  <si>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</si>
  <si>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</si>
  <si>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</si>
  <si>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</si>
  <si>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</si>
  <si>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</si>
  <si>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</si>
  <si>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</si>
  <si>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</si>
  <si>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</si>
  <si>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</si>
  <si>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</si>
  <si>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</si>
  <si>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</si>
  <si>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</si>
  <si>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</si>
  <si>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</si>
  <si>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</si>
  <si>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</si>
  <si>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</si>
  <si>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</si>
  <si>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</si>
  <si>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</si>
  <si>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</si>
  <si>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</si>
  <si>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</si>
  <si>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</si>
  <si>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</si>
  <si>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</si>
  <si>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</si>
  <si>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</si>
  <si>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</si>
  <si>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</si>
  <si>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</si>
  <si>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</si>
  <si>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</si>
  <si>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</si>
  <si>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</si>
  <si>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</si>
  <si>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</si>
  <si>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</si>
  <si>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</si>
  <si>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</si>
  <si>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</si>
  <si>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</si>
  <si>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</si>
  <si>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</si>
  <si>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</si>
  <si>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</si>
  <si>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</si>
  <si>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</si>
  <si>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</si>
  <si>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</si>
  <si>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</si>
  <si>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</si>
  <si>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</si>
  <si>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</si>
  <si>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</si>
  <si>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</si>
  <si>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</si>
  <si>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</si>
  <si>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</si>
  <si>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</si>
  <si>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</si>
  <si>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</si>
  <si>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</si>
  <si>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</si>
  <si>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</si>
  <si>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</si>
  <si>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</si>
  <si>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</si>
  <si>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</si>
  <si>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</si>
  <si>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</si>
  <si>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</si>
  <si>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</si>
  <si>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</si>
  <si>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</si>
  <si>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</si>
  <si>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</si>
  <si>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</si>
  <si>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</si>
  <si>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</si>
  <si>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</si>
  <si>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</si>
  <si>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</si>
  <si>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</si>
  <si>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</si>
  <si>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</si>
  <si>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</si>
  <si>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</si>
  <si>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</si>
  <si>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</si>
  <si>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</si>
  <si>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</si>
  <si>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</si>
  <si>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</si>
  <si>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</si>
  <si>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</si>
  <si>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</si>
  <si>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</si>
  <si>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</si>
  <si>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</si>
  <si>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</si>
  <si>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</si>
  <si>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</si>
  <si>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</si>
  <si>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</si>
  <si>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</si>
  <si>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</si>
  <si>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</si>
  <si>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</si>
  <si>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</si>
  <si>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</si>
  <si>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</si>
  <si>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</si>
  <si>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</si>
  <si>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</si>
  <si>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</si>
  <si>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</si>
  <si>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</si>
  <si>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</si>
  <si>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</si>
  <si>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</si>
  <si>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</si>
  <si>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</si>
  <si>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</si>
  <si>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</si>
  <si>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</si>
  <si>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</si>
  <si>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</si>
  <si>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</si>
  <si>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</si>
  <si>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</si>
  <si>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</si>
  <si>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</si>
  <si>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</si>
  <si>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</si>
  <si>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</si>
  <si>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</si>
  <si>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</si>
  <si>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</si>
  <si>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</si>
  <si>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</si>
  <si>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</si>
  <si>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</si>
  <si>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</si>
  <si>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</si>
  <si>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</si>
  <si>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</si>
  <si>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</si>
  <si>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</si>
  <si>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</si>
  <si>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</si>
  <si>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</si>
  <si>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</si>
  <si>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</si>
  <si>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</si>
  <si>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</si>
  <si>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</si>
  <si>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</si>
  <si>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</si>
  <si>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</si>
  <si>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</si>
  <si>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</si>
  <si>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</si>
  <si>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</si>
  <si>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</si>
  <si>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</si>
  <si>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</si>
  <si>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</si>
  <si>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</si>
  <si>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</si>
  <si>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</si>
  <si>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</si>
  <si>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</si>
  <si>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</si>
  <si>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</si>
  <si>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</si>
  <si>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</si>
  <si>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</si>
  <si>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</si>
  <si>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</si>
  <si>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</si>
  <si>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</si>
  <si>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</si>
  <si>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</si>
  <si>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</si>
  <si>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</si>
  <si>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</si>
  <si>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</si>
  <si>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</si>
  <si>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</si>
  <si>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</si>
  <si>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</si>
  <si>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</si>
  <si>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</si>
  <si>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</si>
  <si>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</si>
  <si>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</si>
  <si>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</si>
  <si>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</si>
  <si>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</si>
  <si>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</si>
  <si>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</si>
  <si>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</si>
  <si>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</si>
  <si>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</si>
  <si>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</si>
  <si>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</si>
  <si>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</si>
  <si>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</si>
  <si>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</si>
  <si>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</si>
  <si>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</si>
  <si>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</si>
  <si>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</si>
  <si>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</si>
  <si>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</si>
  <si>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</si>
  <si>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</si>
  <si>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</si>
  <si>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</si>
  <si>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</si>
  <si>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</si>
  <si>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</si>
  <si>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</si>
  <si>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</si>
  <si>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</si>
  <si>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</si>
  <si>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</si>
  <si>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</si>
  <si>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</si>
  <si>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</si>
  <si>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</si>
  <si>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</si>
  <si>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</si>
  <si>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</si>
  <si>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</si>
  <si>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</si>
  <si>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</si>
  <si>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</si>
  <si>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</si>
  <si>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</si>
  <si>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</si>
  <si>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</si>
  <si>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</si>
  <si>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</si>
  <si>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</si>
  <si>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</si>
  <si>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</si>
  <si>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</si>
  <si>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</si>
  <si>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</si>
  <si>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</si>
  <si>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</si>
  <si>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</si>
  <si>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</si>
  <si>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</si>
  <si>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</si>
  <si>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</si>
  <si>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</si>
  <si>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</si>
  <si>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</si>
  <si>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</si>
  <si>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</si>
  <si>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</si>
  <si>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</si>
  <si>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</si>
  <si>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</si>
  <si>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</si>
  <si>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</si>
  <si>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</si>
  <si>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</si>
  <si>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</si>
  <si>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</si>
  <si>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</si>
  <si>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</si>
  <si>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</si>
  <si>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</si>
  <si>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</si>
  <si>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</si>
  <si>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</si>
  <si>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</si>
  <si>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</si>
  <si>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</si>
  <si>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</si>
  <si>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</si>
  <si>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</si>
  <si>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</si>
  <si>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</si>
  <si>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</si>
  <si>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</si>
  <si>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</si>
  <si>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</si>
  <si>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</si>
  <si>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</si>
  <si>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</si>
  <si>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</si>
  <si>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</si>
  <si>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</si>
  <si>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</si>
  <si>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</si>
  <si>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</si>
  <si>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</si>
  <si>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</si>
  <si>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</si>
  <si>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</si>
  <si>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</si>
  <si>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</si>
  <si>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</si>
  <si>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</si>
  <si>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</si>
  <si>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</si>
  <si>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</si>
  <si>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</si>
  <si>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</si>
  <si>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</si>
  <si>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</si>
  <si>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</si>
  <si>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</si>
  <si>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</si>
  <si>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</si>
  <si>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</si>
  <si>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</si>
  <si>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</si>
  <si>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</si>
  <si>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</si>
  <si>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</si>
  <si>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</si>
  <si>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</si>
  <si>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</si>
  <si>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</si>
  <si>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</si>
  <si>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</si>
  <si>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</si>
  <si>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</si>
  <si>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</si>
  <si>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</si>
  <si>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</si>
  <si>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</si>
  <si>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</si>
  <si>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</si>
  <si>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</si>
  <si>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</si>
  <si>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</si>
  <si>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</si>
  <si>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</si>
  <si>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</si>
  <si>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</si>
  <si>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</si>
  <si>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</si>
  <si>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</si>
  <si>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</si>
  <si>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</si>
  <si>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</si>
  <si>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</si>
  <si>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</si>
  <si>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</si>
  <si>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</si>
  <si>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</si>
  <si>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</si>
  <si>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</si>
  <si>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</si>
  <si>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</si>
  <si>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</si>
  <si>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</si>
  <si>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</si>
  <si>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</si>
  <si>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</si>
  <si>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</si>
  <si>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</si>
  <si>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</si>
  <si>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</si>
  <si>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</si>
  <si>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</si>
  <si>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</si>
  <si>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</si>
  <si>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</si>
  <si>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</si>
  <si>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</si>
  <si>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</si>
  <si>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</si>
  <si>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</si>
  <si>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</si>
  <si>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</si>
  <si>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</si>
  <si>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</si>
  <si>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</si>
  <si>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</si>
  <si>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</si>
  <si>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</si>
  <si>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</si>
  <si>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</si>
  <si>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</si>
  <si>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</si>
  <si>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</si>
  <si>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</si>
  <si>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</si>
  <si>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</si>
  <si>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</si>
  <si>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</si>
  <si>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</si>
  <si>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</si>
  <si>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</si>
  <si>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</si>
  <si>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</si>
  <si>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</si>
  <si>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</si>
  <si>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</si>
  <si>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</si>
  <si>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</si>
  <si>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</si>
  <si>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</si>
  <si>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</si>
  <si>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</si>
  <si>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</si>
  <si>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</si>
  <si>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</si>
  <si>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</si>
  <si>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</si>
  <si>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</si>
  <si>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</si>
  <si>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</si>
  <si>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</si>
  <si>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</si>
  <si>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</si>
  <si>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</si>
  <si>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</si>
  <si>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</si>
  <si>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</si>
  <si>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</si>
  <si>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</si>
  <si>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</si>
  <si>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</si>
  <si>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</si>
  <si>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</si>
  <si>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</si>
  <si>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</si>
  <si>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</si>
  <si>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</si>
  <si>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</si>
  <si>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</si>
  <si>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</si>
  <si>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</si>
  <si>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</si>
  <si>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</si>
  <si>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</si>
  <si>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</si>
  <si>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</si>
  <si>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</si>
  <si>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</si>
  <si>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</si>
  <si>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</si>
  <si>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</si>
  <si>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</si>
  <si>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</si>
  <si>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</si>
  <si>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</si>
  <si>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</si>
  <si>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</si>
  <si>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</si>
  <si>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</si>
  <si>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</si>
  <si>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</si>
  <si>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</si>
  <si>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</si>
  <si>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</si>
  <si>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</si>
  <si>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</si>
  <si>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</si>
  <si>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</si>
  <si>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</si>
  <si>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</si>
  <si>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</si>
  <si>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</si>
  <si>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</si>
  <si>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</si>
  <si>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</si>
  <si>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</si>
  <si>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</si>
  <si>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</si>
  <si>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</si>
  <si>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</si>
  <si>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</si>
  <si>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</si>
  <si>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</si>
  <si>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</si>
  <si>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</si>
  <si>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</si>
  <si>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</si>
  <si>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</si>
  <si>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</si>
  <si>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</si>
  <si>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</si>
  <si>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</si>
  <si>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</si>
  <si>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</si>
  <si>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</si>
  <si>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</si>
  <si>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</si>
  <si>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</si>
  <si>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</si>
  <si>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</si>
  <si>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</si>
  <si>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</si>
  <si>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</si>
  <si>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</si>
  <si>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</si>
  <si>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</si>
  <si>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</si>
  <si>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</si>
  <si>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</si>
  <si>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</si>
  <si>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</si>
  <si>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</si>
  <si>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</si>
  <si>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</si>
  <si>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</si>
  <si>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</si>
  <si>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</si>
  <si>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</si>
  <si>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</si>
  <si>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</si>
  <si>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</si>
  <si>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</si>
  <si>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</si>
  <si>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</si>
  <si>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</si>
  <si>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</si>
  <si>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</si>
  <si>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</si>
  <si>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</si>
  <si>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</si>
  <si>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</si>
  <si>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</si>
  <si>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</si>
  <si>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</si>
  <si>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</si>
  <si>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</si>
  <si>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</si>
  <si>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</si>
  <si>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</si>
  <si>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</si>
  <si>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</si>
  <si>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</si>
  <si>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</si>
  <si>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</si>
  <si>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</si>
  <si>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</si>
  <si>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</si>
  <si>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</si>
  <si>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</si>
  <si>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</si>
  <si>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</si>
  <si>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</si>
  <si>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</si>
  <si>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</si>
  <si>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</si>
  <si>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</si>
  <si>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</si>
  <si>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</si>
  <si>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</si>
  <si>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</si>
  <si>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</si>
  <si>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</si>
  <si>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</si>
  <si>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</si>
  <si>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</si>
  <si>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</si>
  <si>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</si>
  <si>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</si>
  <si>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</si>
  <si>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</si>
  <si>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</si>
  <si>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</si>
  <si>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</si>
  <si>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</si>
  <si>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</si>
  <si>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</si>
  <si>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</si>
  <si>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</si>
  <si>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</si>
  <si>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</si>
  <si>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</si>
  <si>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</si>
  <si>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</si>
  <si>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</si>
  <si>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</si>
  <si>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</si>
  <si>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</si>
  <si>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</si>
  <si>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</si>
  <si>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</si>
  <si>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</si>
  <si>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</si>
  <si>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</si>
  <si>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</si>
  <si>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</si>
  <si>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</si>
  <si>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</si>
  <si>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</si>
  <si>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</si>
  <si>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</si>
  <si>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</si>
  <si>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</si>
  <si>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</si>
  <si>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</si>
  <si>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</si>
  <si>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</si>
  <si>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</si>
  <si>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</si>
  <si>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</si>
  <si>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</si>
  <si>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</si>
  <si>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</si>
  <si>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</si>
  <si>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</si>
  <si>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</si>
  <si>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</si>
  <si>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</si>
  <si>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</si>
  <si>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</si>
  <si>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</si>
  <si>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</si>
  <si>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</si>
  <si>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</si>
  <si>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</si>
  <si>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</si>
  <si>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</si>
  <si>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</si>
  <si>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</si>
  <si>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</si>
  <si>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</si>
  <si>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</si>
  <si>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</si>
  <si>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</si>
  <si>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</si>
  <si>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</si>
  <si>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</si>
  <si>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</si>
  <si>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</si>
  <si>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</si>
  <si>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</si>
  <si>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</si>
  <si>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</si>
  <si>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</si>
  <si>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</si>
  <si>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</si>
  <si>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</si>
  <si>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</si>
  <si>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</si>
  <si>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</si>
  <si>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</si>
  <si>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</si>
  <si>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</si>
  <si>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</si>
  <si>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</si>
  <si>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</si>
  <si>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</si>
  <si>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</si>
  <si>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</si>
  <si>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</si>
  <si>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</si>
  <si>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</si>
  <si>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</si>
  <si>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</si>
  <si>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</si>
  <si>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</si>
  <si>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</si>
  <si>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</si>
  <si>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</si>
  <si>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</si>
  <si>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</si>
  <si>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</si>
  <si>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</si>
  <si>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</si>
  <si>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</si>
  <si>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</si>
  <si>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</si>
  <si>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</si>
  <si>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</si>
  <si>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</si>
  <si>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</si>
  <si>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</si>
  <si>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</si>
  <si>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</si>
  <si>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</si>
  <si>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</si>
  <si>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</si>
  <si>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</si>
  <si>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</si>
  <si>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</si>
  <si>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</si>
  <si>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</si>
  <si>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</si>
  <si>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</si>
  <si>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</si>
  <si>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</si>
  <si>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</si>
  <si>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</si>
  <si>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</si>
  <si>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</si>
  <si>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</si>
  <si>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</si>
  <si>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</si>
  <si>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</si>
  <si>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</si>
  <si>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</si>
  <si>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</si>
  <si>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</si>
  <si>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</si>
  <si>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</si>
  <si>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</si>
  <si>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</si>
  <si>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</si>
  <si>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</si>
  <si>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</si>
  <si>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</si>
  <si>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</si>
  <si>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</si>
  <si>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</si>
  <si>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</si>
  <si>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</si>
  <si>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</si>
  <si>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</si>
  <si>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</si>
  <si>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</si>
  <si>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</si>
  <si>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</si>
  <si>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</si>
  <si>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</si>
  <si>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</si>
  <si>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</si>
  <si>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</si>
  <si>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</si>
  <si>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</si>
  <si>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</si>
  <si>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</si>
  <si>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</si>
  <si>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</si>
  <si>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</si>
  <si>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</si>
  <si>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</si>
  <si>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</si>
  <si>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</si>
  <si>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</si>
  <si>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</si>
  <si>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</si>
  <si>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</si>
  <si>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</si>
  <si>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</si>
  <si>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</si>
  <si>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</si>
  <si>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</si>
  <si>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</si>
  <si>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</si>
  <si>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</si>
  <si>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</si>
  <si>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</si>
  <si>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</si>
  <si>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</si>
  <si>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</si>
  <si>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</si>
  <si>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</si>
  <si>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</si>
  <si>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</si>
  <si>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</si>
  <si>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</si>
  <si>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</si>
  <si>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</si>
  <si>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</si>
  <si>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</si>
  <si>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</si>
  <si>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</si>
  <si>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</si>
  <si>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</si>
  <si>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</si>
  <si>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</si>
  <si>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</si>
  <si>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</si>
  <si>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</si>
  <si>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</si>
  <si>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</si>
  <si>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</si>
  <si>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</si>
  <si>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</si>
  <si>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</si>
  <si>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</si>
  <si>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</si>
  <si>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</si>
  <si>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</si>
  <si>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</si>
  <si>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</si>
  <si>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</si>
  <si>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</si>
  <si>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</si>
  <si>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</si>
  <si>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</si>
  <si>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</si>
  <si>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</si>
  <si>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</si>
  <si>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</si>
  <si>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</si>
  <si>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</si>
  <si>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</si>
  <si>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</si>
  <si>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</si>
  <si>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</si>
  <si>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</si>
  <si>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</si>
  <si>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</si>
  <si>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</si>
  <si>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</si>
  <si>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</si>
  <si>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</si>
  <si>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</si>
  <si>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</si>
  <si>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</si>
  <si>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</si>
  <si>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</si>
  <si>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</si>
  <si>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</si>
  <si>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</si>
  <si>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</si>
  <si>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</si>
  <si>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</si>
  <si>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</si>
  <si>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</si>
  <si>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</si>
  <si>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</si>
  <si>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</si>
  <si>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</si>
  <si>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</si>
  <si>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</si>
  <si>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</si>
  <si>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</si>
  <si>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</si>
  <si>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</si>
  <si>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</si>
  <si>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</si>
  <si>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</si>
  <si>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</si>
  <si>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</si>
  <si>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</si>
  <si>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</si>
  <si>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</si>
  <si>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</si>
  <si>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</si>
  <si>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</si>
  <si>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</si>
  <si>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</si>
  <si>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</si>
  <si>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</si>
  <si>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</si>
  <si>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</si>
  <si>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</si>
  <si>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</si>
  <si>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</si>
  <si>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</si>
  <si>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</si>
  <si>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</si>
  <si>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</si>
  <si>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</si>
  <si>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</si>
  <si>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</si>
  <si>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</si>
  <si>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</si>
  <si>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</si>
  <si>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</si>
  <si>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</si>
  <si>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</si>
  <si>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</si>
  <si>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</si>
  <si>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</si>
  <si>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</si>
  <si>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</si>
  <si>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</si>
  <si>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</si>
  <si>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</si>
  <si>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</si>
  <si>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</si>
  <si>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</si>
  <si>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</si>
  <si>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</si>
  <si>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</si>
  <si>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</si>
  <si>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</si>
  <si>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</si>
  <si>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</si>
  <si>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</si>
  <si>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</si>
  <si>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</si>
  <si>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</si>
  <si>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</si>
  <si>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</si>
  <si>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</si>
  <si>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</si>
  <si>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</si>
  <si>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</si>
  <si>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</si>
  <si>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</si>
  <si>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</si>
  <si>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</si>
  <si>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</si>
  <si>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</si>
  <si>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</si>
  <si>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</si>
  <si>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</si>
  <si>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</si>
  <si>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</si>
  <si>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</si>
  <si>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</si>
  <si>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</si>
  <si>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</si>
  <si>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</si>
  <si>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</si>
  <si>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</si>
  <si>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</si>
  <si>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</si>
  <si>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</si>
  <si>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</si>
  <si>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</si>
  <si>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</si>
  <si>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</si>
  <si>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</si>
  <si>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</si>
  <si>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</si>
  <si>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</si>
  <si>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</si>
  <si>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</si>
  <si>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</si>
  <si>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</si>
  <si>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</si>
  <si>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</si>
  <si>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</si>
  <si>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</si>
  <si>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</si>
  <si>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</si>
  <si>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</si>
  <si>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</si>
  <si>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</si>
  <si>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</si>
  <si>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</si>
  <si>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</si>
  <si>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</si>
  <si>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</si>
  <si>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</si>
  <si>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</si>
  <si>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</si>
  <si>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</si>
  <si>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</si>
  <si>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</si>
  <si>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</si>
  <si>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</si>
  <si>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</si>
  <si>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</si>
  <si>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</si>
  <si>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</si>
  <si>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</si>
  <si>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</si>
  <si>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</si>
  <si>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</si>
  <si>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</si>
  <si>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</si>
  <si>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</si>
  <si>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</si>
  <si>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</si>
  <si>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</si>
  <si>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</si>
  <si>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</si>
  <si>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</si>
  <si>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</si>
  <si>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</si>
  <si>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</si>
  <si>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</si>
  <si>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</si>
  <si>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</si>
  <si>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</si>
  <si>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</si>
  <si>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</si>
  <si>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</si>
  <si>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</si>
  <si>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</si>
  <si>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</si>
  <si>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</si>
  <si>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</si>
  <si>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</si>
  <si>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</si>
  <si>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</si>
  <si>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</si>
  <si>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</si>
  <si>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</si>
  <si>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</si>
  <si>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</si>
  <si>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</si>
  <si>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</si>
  <si>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</si>
  <si>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</si>
  <si>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</si>
  <si>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</si>
  <si>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</si>
  <si>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</si>
  <si>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</si>
  <si>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</si>
  <si>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</si>
  <si>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</si>
  <si>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</si>
  <si>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</si>
  <si>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</si>
  <si>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</si>
  <si>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</si>
  <si>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</si>
  <si>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</si>
  <si>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</si>
  <si>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</si>
  <si>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</si>
  <si>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</si>
  <si>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</si>
  <si>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</si>
  <si>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</si>
  <si>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</si>
  <si>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</si>
  <si>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</si>
  <si>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</si>
  <si>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</si>
  <si>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</si>
  <si>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</si>
  <si>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</si>
  <si>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</si>
  <si>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</si>
  <si>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</si>
  <si>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</si>
  <si>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</si>
  <si>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</si>
  <si>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</si>
  <si>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</si>
  <si>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</si>
  <si>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</si>
  <si>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</si>
  <si>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</si>
  <si>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</si>
  <si>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</si>
  <si>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</si>
  <si>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</si>
  <si>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</si>
  <si>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</si>
  <si>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</si>
  <si>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</si>
  <si>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</si>
  <si>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</si>
  <si>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</si>
  <si>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</si>
  <si>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</si>
  <si>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</si>
  <si>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</si>
  <si>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</si>
  <si>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</si>
  <si>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</si>
  <si>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</si>
  <si>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</si>
  <si>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</si>
  <si>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</si>
  <si>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</si>
  <si>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</si>
  <si>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</si>
  <si>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</si>
  <si>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</si>
  <si>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</si>
  <si>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</si>
  <si>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</si>
  <si>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</si>
  <si>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</si>
  <si>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</si>
  <si>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</si>
  <si>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</si>
  <si>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</si>
  <si>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</si>
  <si>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</si>
  <si>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</si>
  <si>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</si>
  <si>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</si>
  <si>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</si>
  <si>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</si>
  <si>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</si>
  <si>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</si>
  <si>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</si>
  <si>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</si>
  <si>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</si>
  <si>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</si>
  <si>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</si>
  <si>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</si>
  <si>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</si>
  <si>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</si>
  <si>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</si>
  <si>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</si>
  <si>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</si>
  <si>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</si>
  <si>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</si>
  <si>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</si>
  <si>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</si>
  <si>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</si>
  <si>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</si>
  <si>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</si>
  <si>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</si>
  <si>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</si>
  <si>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</si>
  <si>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</si>
  <si>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</si>
  <si>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</si>
  <si>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</si>
  <si>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</si>
  <si>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</si>
  <si>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</si>
  <si>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</si>
  <si>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</si>
  <si>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</si>
  <si>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</si>
  <si>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</si>
  <si>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</si>
  <si>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</si>
  <si>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</si>
  <si>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</si>
  <si>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</si>
  <si>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</si>
  <si>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</si>
  <si>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</si>
  <si>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</si>
  <si>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</si>
  <si>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</si>
  <si>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</si>
  <si>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</si>
  <si>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</si>
  <si>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</si>
  <si>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</si>
  <si>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</si>
  <si>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</si>
  <si>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</si>
  <si>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</si>
  <si>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</si>
  <si>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</si>
  <si>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</si>
  <si>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</si>
  <si>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</si>
  <si>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</si>
  <si>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</si>
  <si>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</si>
  <si>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</si>
  <si>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</si>
  <si>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</si>
  <si>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</si>
  <si>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</si>
  <si>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</si>
  <si>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</si>
  <si>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</si>
  <si>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</si>
  <si>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</si>
  <si>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</si>
  <si>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</si>
  <si>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</si>
  <si>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</si>
  <si>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</si>
  <si>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</si>
  <si>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</si>
  <si>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</si>
  <si>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</si>
  <si>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</si>
  <si>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</si>
  <si>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</si>
  <si>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</si>
  <si>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</si>
  <si>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</si>
  <si>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</si>
  <si>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</si>
  <si>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</si>
  <si>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</si>
  <si>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</si>
  <si>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</si>
  <si>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</si>
  <si>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</si>
  <si>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</si>
  <si>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</si>
  <si>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</si>
  <si>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</si>
  <si>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</si>
  <si>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</si>
  <si>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</si>
  <si>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</si>
  <si>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</si>
  <si>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</si>
  <si>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</si>
  <si>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</si>
  <si>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</si>
  <si>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</si>
  <si>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</si>
  <si>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</si>
  <si>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</si>
  <si>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</si>
  <si>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</si>
  <si>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</si>
  <si>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</si>
  <si>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</si>
  <si>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</si>
  <si>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</si>
  <si>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</si>
  <si>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</si>
  <si>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</si>
  <si>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</si>
  <si>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</si>
  <si>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</si>
  <si>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</si>
  <si>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</si>
  <si>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</si>
  <si>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</si>
  <si>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</si>
  <si>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</si>
  <si>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</si>
  <si>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</si>
  <si>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</si>
  <si>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</si>
  <si>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</si>
  <si>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</si>
  <si>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</si>
  <si>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</si>
  <si>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</si>
  <si>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</si>
  <si>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</si>
  <si>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</si>
  <si>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</si>
  <si>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</si>
  <si>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</si>
  <si>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</si>
  <si>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</si>
  <si>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</si>
  <si>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</si>
  <si>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</si>
  <si>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</si>
  <si>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</si>
  <si>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</si>
  <si>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</si>
  <si>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</si>
  <si>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</si>
  <si>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</si>
  <si>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</si>
  <si>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</si>
  <si>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</si>
  <si>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</si>
  <si>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</si>
  <si>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</si>
  <si>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</si>
  <si>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</si>
  <si>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</si>
  <si>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</si>
  <si>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</si>
  <si>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</si>
  <si>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</si>
  <si>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</si>
  <si>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</si>
  <si>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</si>
  <si>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</si>
  <si>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</si>
  <si>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</si>
  <si>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</si>
  <si>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</si>
  <si>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</si>
  <si>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</si>
  <si>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</si>
  <si>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</si>
  <si>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</si>
  <si>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</si>
  <si>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</si>
  <si>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</si>
  <si>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</si>
  <si>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</si>
  <si>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</si>
  <si>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</si>
  <si>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</si>
  <si>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</si>
  <si>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</si>
  <si>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</si>
  <si>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</si>
  <si>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</si>
  <si>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</si>
  <si>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</si>
  <si>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</si>
  <si>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</si>
  <si>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</si>
  <si>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</si>
  <si>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</si>
  <si>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</si>
  <si>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</si>
  <si>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</si>
  <si>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</si>
  <si>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</si>
  <si>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</si>
  <si>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</si>
  <si>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</si>
  <si>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</si>
  <si>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</si>
  <si>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</si>
  <si>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</si>
  <si>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</si>
  <si>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</si>
  <si>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</si>
  <si>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</si>
  <si>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</si>
  <si>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</si>
  <si>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</si>
  <si>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</si>
  <si>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</si>
  <si>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</si>
  <si>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</si>
  <si>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</si>
  <si>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</si>
  <si>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</si>
  <si>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</si>
  <si>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</si>
  <si>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</si>
  <si>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</si>
  <si>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</si>
  <si>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</si>
  <si>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</si>
  <si>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</si>
  <si>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</si>
  <si>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</si>
  <si>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</si>
  <si>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</si>
  <si>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</si>
  <si>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</si>
  <si>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</si>
  <si>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</si>
  <si>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</si>
  <si>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</si>
  <si>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</si>
  <si>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</si>
  <si>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</si>
  <si>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</si>
  <si>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</si>
  <si>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</si>
  <si>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</si>
  <si>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</si>
  <si>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</si>
  <si>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</si>
  <si>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</si>
  <si>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</si>
  <si>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</si>
  <si>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</si>
  <si>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</si>
  <si>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</si>
  <si>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</si>
  <si>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</si>
  <si>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</si>
  <si>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</si>
  <si>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</si>
  <si>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</si>
  <si>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</si>
  <si>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</si>
  <si>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</si>
  <si>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</si>
  <si>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</si>
  <si>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</si>
  <si>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</si>
  <si>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</si>
  <si>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</si>
  <si>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</si>
  <si>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</si>
  <si>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</si>
  <si>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</si>
  <si>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</si>
  <si>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</si>
  <si>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</si>
  <si>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</si>
  <si>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</si>
  <si>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</si>
  <si>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</si>
  <si>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</si>
  <si>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</si>
  <si>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</si>
  <si>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</si>
  <si>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</si>
  <si>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</si>
  <si>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</si>
  <si>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</si>
  <si>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</si>
  <si>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</si>
  <si>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</si>
  <si>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</si>
  <si>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</si>
  <si>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</si>
  <si>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</si>
  <si>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</si>
  <si>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</si>
  <si>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</si>
  <si>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</si>
  <si>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</si>
  <si>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</si>
  <si>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</si>
  <si>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</si>
  <si>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</si>
  <si>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</si>
  <si>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</si>
  <si>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</si>
  <si>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</si>
  <si>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</si>
  <si>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</si>
  <si>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</si>
  <si>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</si>
  <si>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</si>
  <si>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</si>
  <si>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</si>
  <si>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</si>
  <si>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</si>
  <si>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</si>
  <si>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</si>
  <si>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</si>
  <si>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</si>
  <si>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</si>
  <si>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</si>
  <si>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</si>
  <si>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</si>
  <si>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</si>
  <si>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</si>
  <si>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</si>
  <si>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</si>
  <si>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</si>
  <si>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</si>
  <si>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</si>
  <si>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</si>
  <si>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</si>
  <si>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</si>
  <si>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</si>
  <si>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</si>
  <si>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</si>
  <si>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</si>
  <si>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</si>
  <si>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</si>
  <si>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</si>
  <si>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</si>
  <si>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</si>
  <si>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</si>
  <si>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</si>
  <si>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</si>
  <si>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</si>
  <si>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</si>
  <si>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</si>
  <si>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</si>
  <si>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</si>
  <si>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</si>
  <si>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</si>
  <si>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</si>
  <si>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</si>
  <si>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</si>
  <si>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</si>
  <si>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</si>
  <si>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</si>
  <si>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</si>
  <si>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</si>
  <si>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</si>
  <si>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</si>
  <si>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</si>
  <si>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</si>
  <si>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</si>
  <si>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</si>
  <si>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</si>
  <si>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</si>
  <si>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</si>
  <si>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</si>
  <si>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</si>
  <si>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</si>
  <si>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</si>
  <si>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</si>
  <si>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</si>
  <si>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</si>
  <si>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</si>
  <si>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</si>
  <si>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</si>
  <si>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</si>
  <si>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</si>
  <si>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</si>
  <si>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</si>
  <si>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</si>
  <si>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</si>
  <si>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</si>
  <si>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</si>
  <si>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</si>
  <si>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</si>
  <si>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</si>
  <si>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</si>
  <si>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</si>
  <si>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</si>
  <si>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</si>
  <si>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</si>
  <si>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</si>
  <si>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</si>
  <si>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</si>
  <si>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</si>
  <si>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</si>
  <si>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</si>
  <si>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</si>
  <si>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</si>
  <si>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</si>
  <si>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</si>
  <si>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</si>
  <si>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</si>
  <si>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</si>
  <si>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</si>
  <si>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</si>
  <si>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</si>
  <si>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</si>
  <si>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</si>
  <si>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</si>
  <si>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</si>
  <si>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</si>
  <si>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</si>
  <si>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</si>
  <si>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</si>
  <si>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</si>
  <si>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</si>
  <si>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</si>
  <si>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</si>
  <si>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</si>
  <si>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</si>
  <si>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</si>
  <si>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</si>
  <si>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</si>
  <si>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</si>
  <si>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</si>
  <si>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</si>
  <si>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</si>
  <si>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</si>
  <si>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</si>
  <si>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</si>
  <si>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</si>
  <si>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</si>
  <si>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</si>
  <si>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</si>
  <si>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</si>
  <si>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</si>
  <si>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</si>
  <si>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</si>
  <si>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</si>
  <si>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</si>
  <si>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</si>
  <si>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</si>
  <si>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</si>
  <si>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</si>
  <si>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</si>
  <si>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</si>
  <si>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</si>
  <si>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</si>
  <si>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</si>
  <si>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</si>
  <si>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</si>
  <si>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</si>
  <si>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</si>
  <si>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</si>
  <si>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</si>
  <si>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</si>
  <si>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</si>
  <si>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</si>
  <si>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</si>
  <si>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</si>
  <si>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</si>
  <si>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</si>
  <si>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</si>
  <si>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</si>
  <si>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</si>
  <si>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</si>
  <si>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</si>
  <si>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</si>
  <si>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</si>
  <si>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</si>
  <si>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</si>
  <si>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</si>
  <si>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</si>
  <si>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</si>
  <si>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</si>
  <si>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</si>
  <si>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</si>
  <si>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</si>
  <si>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</si>
  <si>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</si>
  <si>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</si>
  <si>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</si>
  <si>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</si>
  <si>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</si>
  <si>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</si>
  <si>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</si>
  <si>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</si>
  <si>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</si>
  <si>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</si>
  <si>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</si>
  <si>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</si>
  <si>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</si>
  <si>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</si>
  <si>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</si>
  <si>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</si>
  <si>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</si>
  <si>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</si>
  <si>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</si>
  <si>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</si>
  <si>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</si>
  <si>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</si>
  <si>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</si>
  <si>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</si>
  <si>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</si>
  <si>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</si>
  <si>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</si>
  <si>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</si>
  <si>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</si>
  <si>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</si>
  <si>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</si>
  <si>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</si>
  <si>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</si>
  <si>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</si>
  <si>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</si>
  <si>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</si>
  <si>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</si>
  <si>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</si>
  <si>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</si>
  <si>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</si>
  <si>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</si>
  <si>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</si>
  <si>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</si>
  <si>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</si>
  <si>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</si>
  <si>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</si>
  <si>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</si>
  <si>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</si>
  <si>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</si>
  <si>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</si>
  <si>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</si>
  <si>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</si>
  <si>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</si>
  <si>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</si>
  <si>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</si>
  <si>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</si>
  <si>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</si>
  <si>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</si>
  <si>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</si>
  <si>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</si>
  <si>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</si>
  <si>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</si>
  <si>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</si>
  <si>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</si>
  <si>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</si>
  <si>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</si>
  <si>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</si>
  <si>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</si>
  <si>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</si>
  <si>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</si>
  <si>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</si>
  <si>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</si>
  <si>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</si>
  <si>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</si>
  <si>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</si>
  <si>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</si>
  <si>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</si>
  <si>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</si>
  <si>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</si>
  <si>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</si>
  <si>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</si>
  <si>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</si>
  <si>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</si>
  <si>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</si>
  <si>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</si>
  <si>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</si>
  <si>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</si>
  <si>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</si>
  <si>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</si>
  <si>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</si>
  <si>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</si>
  <si>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</si>
  <si>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</si>
  <si>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</si>
  <si>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</si>
  <si>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</si>
  <si>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</si>
  <si>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</si>
  <si>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</si>
  <si>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</si>
  <si>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</si>
  <si>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</si>
  <si>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</si>
  <si>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</si>
  <si>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</si>
  <si>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</si>
  <si>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</si>
  <si>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</si>
  <si>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</si>
  <si>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</si>
  <si>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</si>
  <si>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</si>
  <si>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</si>
  <si>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</si>
  <si>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</si>
  <si>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</si>
  <si>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</si>
  <si>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</si>
  <si>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</si>
  <si>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</si>
  <si>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</si>
  <si>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</si>
  <si>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</si>
  <si>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</si>
  <si>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</si>
  <si>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</si>
  <si>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</si>
  <si>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</si>
  <si>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</si>
  <si>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</si>
  <si>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</si>
  <si>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</si>
  <si>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</si>
  <si>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</si>
  <si>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</si>
  <si>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</si>
  <si>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</si>
  <si>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</si>
  <si>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</si>
  <si>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</si>
  <si>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</si>
  <si>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</si>
  <si>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</si>
  <si>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</si>
  <si>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</si>
  <si>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</si>
  <si>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</si>
  <si>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</si>
  <si>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</si>
  <si>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</si>
  <si>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</si>
  <si>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</si>
  <si>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</si>
  <si>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</si>
  <si>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</si>
  <si>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</si>
  <si>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</si>
  <si>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</si>
  <si>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</si>
  <si>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</si>
  <si>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</si>
  <si>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</si>
  <si>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</si>
  <si>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</si>
  <si>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</si>
  <si>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</si>
  <si>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</si>
  <si>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</si>
  <si>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</si>
  <si>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</si>
  <si>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</si>
  <si>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</si>
  <si>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</si>
  <si>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</si>
  <si>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</si>
  <si>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</si>
  <si>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</si>
  <si>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</si>
  <si>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</si>
  <si>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</si>
  <si>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</si>
  <si>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</si>
  <si>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</si>
  <si>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</si>
  <si>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</si>
  <si>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</si>
  <si>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</si>
  <si>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</si>
  <si>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</si>
  <si>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</si>
  <si>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</si>
  <si>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</si>
  <si>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</si>
  <si>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</si>
  <si>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</si>
  <si>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</si>
  <si>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</si>
  <si>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</si>
  <si>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</si>
  <si>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</si>
  <si>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</si>
  <si>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</si>
  <si>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</si>
  <si>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</si>
  <si>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</si>
  <si>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</si>
  <si>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</si>
  <si>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</si>
  <si>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</si>
  <si>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</si>
  <si>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</si>
  <si>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</si>
  <si>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</si>
  <si>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</si>
  <si>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</si>
  <si>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</si>
  <si>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</si>
  <si>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</si>
  <si>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</si>
  <si>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</si>
  <si>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</si>
  <si>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</si>
  <si>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</si>
  <si>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</si>
  <si>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</si>
  <si>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</si>
  <si>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</si>
  <si>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</si>
  <si>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</si>
  <si>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</si>
  <si>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</si>
  <si>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</si>
  <si>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</si>
  <si>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</si>
  <si>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</si>
  <si>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</si>
  <si>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</si>
  <si>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</si>
  <si>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</si>
  <si>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</si>
  <si>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</si>
  <si>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</si>
  <si>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</si>
  <si>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</si>
  <si>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</si>
  <si>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</si>
  <si>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</si>
  <si>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</si>
  <si>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</si>
  <si>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</si>
  <si>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</si>
  <si>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</si>
  <si>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</si>
  <si>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</si>
  <si>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</si>
  <si>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</si>
  <si>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</si>
  <si>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</si>
  <si>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</si>
  <si>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</si>
  <si>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</si>
  <si>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</si>
  <si>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</si>
  <si>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</si>
  <si>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</si>
  <si>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</si>
  <si>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</si>
  <si>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</si>
  <si>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</si>
  <si>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</si>
  <si>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</si>
  <si>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</si>
  <si>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</si>
  <si>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</si>
  <si>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</si>
  <si>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</si>
  <si>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</si>
  <si>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</si>
  <si>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</si>
  <si>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</si>
  <si>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</si>
  <si>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</si>
  <si>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</si>
  <si>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</si>
  <si>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</si>
  <si>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</si>
  <si>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</si>
  <si>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</si>
  <si>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</si>
  <si>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</si>
  <si>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</si>
  <si>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</si>
  <si>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</si>
  <si>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</si>
  <si>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</si>
  <si>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</si>
  <si>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</si>
  <si>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</si>
  <si>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</si>
  <si>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</si>
  <si>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</si>
  <si>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</si>
  <si>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</si>
  <si>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</si>
  <si>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</si>
  <si>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</si>
  <si>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</si>
  <si>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</si>
  <si>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</si>
  <si>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</si>
  <si>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</si>
  <si>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</si>
  <si>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</si>
  <si>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</si>
  <si>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</si>
  <si>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</si>
  <si>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</si>
  <si>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</si>
  <si>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</si>
  <si>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</si>
  <si>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</si>
  <si>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</si>
  <si>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</si>
  <si>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</si>
  <si>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</si>
  <si>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</si>
  <si>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</si>
  <si>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</si>
  <si>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</si>
  <si>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</si>
  <si>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</si>
  <si>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</si>
  <si>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</si>
  <si>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</si>
  <si>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</si>
  <si>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</si>
  <si>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</si>
  <si>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</si>
  <si>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</si>
  <si>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</si>
  <si>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</si>
  <si>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</si>
  <si>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</si>
  <si>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</si>
  <si>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</si>
  <si>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</si>
  <si>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</si>
  <si>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</si>
  <si>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</si>
  <si>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</si>
  <si>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</si>
  <si>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</si>
  <si>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</si>
  <si>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</si>
  <si>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</si>
  <si>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</si>
  <si>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</si>
  <si>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</si>
  <si>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</si>
  <si>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</si>
  <si>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</si>
  <si>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</si>
  <si>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</si>
  <si>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</si>
  <si>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</si>
  <si>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</si>
  <si>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</si>
  <si>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</si>
  <si>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</si>
  <si>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</si>
  <si>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</si>
  <si>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</si>
  <si>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</si>
  <si>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</si>
  <si>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</si>
  <si>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</si>
  <si>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</si>
  <si>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</si>
  <si>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</si>
  <si>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</si>
  <si>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</si>
  <si>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</si>
  <si>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</si>
  <si>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</si>
  <si>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</si>
  <si>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</si>
  <si>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</si>
  <si>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</si>
  <si>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</si>
  <si>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</si>
  <si>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</si>
  <si>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</si>
  <si>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</si>
  <si>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</si>
  <si>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</si>
  <si>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</si>
  <si>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</si>
  <si>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</si>
  <si>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</si>
  <si>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</si>
  <si>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</si>
  <si>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</si>
  <si>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</si>
  <si>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</si>
  <si>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</si>
  <si>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</si>
  <si>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</si>
  <si>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</si>
  <si>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</si>
  <si>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</si>
  <si>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</si>
  <si>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</si>
  <si>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</si>
  <si>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</si>
  <si>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</si>
  <si>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</si>
  <si>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</si>
  <si>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</si>
  <si>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</si>
  <si>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</si>
  <si>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</si>
  <si>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</si>
  <si>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</si>
  <si>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</si>
  <si>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</si>
  <si>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</si>
  <si>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</si>
  <si>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</si>
  <si>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</si>
  <si>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</si>
  <si>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</si>
  <si>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</si>
  <si>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</si>
  <si>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</si>
  <si>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</si>
  <si>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</si>
  <si>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</si>
  <si>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</si>
  <si>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</si>
  <si>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</si>
  <si>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</si>
  <si>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</si>
  <si>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</si>
  <si>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</si>
  <si>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</si>
  <si>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</si>
  <si>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</si>
  <si>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</si>
  <si>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</si>
  <si>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</si>
  <si>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</si>
  <si>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</si>
  <si>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</si>
  <si>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</si>
  <si>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</si>
  <si>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</si>
  <si>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</si>
  <si>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</si>
  <si>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</si>
  <si>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</si>
  <si>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</si>
  <si>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</si>
  <si>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</si>
  <si>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</si>
  <si>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</si>
  <si>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</si>
  <si>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</si>
  <si>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</si>
  <si>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</si>
  <si>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</si>
  <si>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</si>
  <si>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</si>
  <si>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</si>
  <si>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</si>
  <si>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</si>
  <si>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</si>
  <si>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</si>
  <si>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</si>
  <si>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</si>
  <si>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</si>
  <si>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</si>
  <si>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</si>
  <si>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</si>
  <si>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</si>
  <si>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</si>
  <si>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</si>
  <si>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</si>
  <si>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</si>
  <si>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</si>
  <si>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</si>
  <si>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</si>
  <si>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</si>
  <si>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</si>
  <si>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</si>
  <si>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</si>
  <si>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</si>
  <si>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</si>
  <si>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</si>
  <si>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</si>
  <si>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</si>
  <si>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</si>
  <si>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</si>
  <si>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</si>
  <si>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</si>
  <si>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</si>
  <si>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</si>
  <si>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</si>
  <si>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</si>
  <si>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</si>
  <si>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</si>
  <si>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</si>
  <si>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</si>
  <si>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</si>
  <si>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</si>
  <si>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</si>
  <si>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</si>
  <si>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</si>
  <si>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</si>
  <si>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</si>
  <si>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</si>
  <si>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</si>
  <si>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</si>
  <si>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</si>
  <si>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</si>
  <si>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</si>
  <si>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</si>
  <si>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</si>
  <si>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</si>
  <si>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</si>
  <si>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</si>
  <si>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</si>
  <si>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</si>
  <si>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</si>
  <si>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</si>
  <si>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</si>
  <si>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</si>
  <si>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</si>
  <si>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</si>
  <si>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</si>
  <si>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</si>
  <si>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</si>
  <si>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</si>
  <si>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</si>
  <si>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</si>
  <si>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</si>
  <si>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</si>
  <si>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</si>
  <si>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</si>
  <si>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</si>
  <si>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</si>
  <si>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</si>
  <si>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</si>
  <si>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</si>
  <si>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</si>
  <si>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</si>
  <si>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</si>
  <si>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</si>
  <si>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</si>
  <si>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</si>
  <si>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</si>
  <si>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</si>
  <si>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</si>
  <si>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</si>
  <si>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</si>
  <si>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</si>
  <si>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</si>
  <si>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</si>
  <si>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</si>
  <si>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</si>
  <si>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</si>
  <si>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</si>
  <si>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</si>
  <si>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</si>
  <si>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</si>
  <si>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</si>
  <si>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</si>
  <si>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</si>
  <si>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</si>
  <si>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</si>
  <si>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</si>
  <si>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</si>
  <si>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</si>
  <si>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</si>
  <si>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</si>
  <si>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</si>
  <si>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</si>
  <si>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</si>
  <si>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</si>
  <si>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</si>
  <si>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</si>
  <si>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</si>
  <si>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</si>
  <si>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</si>
  <si>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</si>
  <si>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</si>
  <si>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</si>
  <si>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</si>
  <si>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</si>
  <si>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</si>
  <si>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</si>
  <si>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</si>
  <si>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</si>
  <si>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</si>
  <si>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</si>
  <si>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</si>
  <si>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</si>
  <si>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</si>
  <si>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</si>
  <si>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</si>
  <si>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</si>
  <si>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</si>
  <si>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</si>
  <si>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</si>
  <si>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</si>
  <si>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</si>
  <si>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</si>
  <si>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</si>
  <si>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</si>
  <si>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</si>
  <si>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</si>
  <si>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</si>
  <si>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</si>
  <si>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</si>
  <si>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</si>
  <si>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</si>
  <si>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</si>
  <si>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</si>
  <si>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</si>
  <si>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</si>
  <si>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</si>
  <si>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</si>
  <si>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</si>
  <si>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</si>
  <si>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</si>
  <si>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</si>
  <si>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</si>
  <si>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</si>
  <si>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</si>
  <si>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</si>
  <si>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</si>
  <si>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</si>
  <si>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</si>
  <si>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</si>
  <si>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</si>
  <si>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</si>
  <si>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</si>
  <si>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</si>
  <si>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</si>
  <si>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</si>
  <si>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</si>
  <si>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</si>
  <si>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</si>
  <si>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</si>
  <si>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</si>
  <si>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</si>
  <si>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</si>
  <si>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</si>
  <si>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</si>
  <si>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</si>
  <si>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</si>
  <si>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</si>
  <si>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</si>
  <si>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</si>
  <si>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</si>
  <si>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</si>
  <si>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</si>
  <si>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</si>
  <si>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</si>
  <si>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</si>
  <si>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</si>
  <si>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</si>
  <si>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</si>
  <si>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</si>
  <si>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</si>
  <si>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</si>
  <si>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</si>
  <si>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</si>
  <si>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</si>
  <si>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</si>
  <si>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</si>
  <si>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</si>
  <si>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</si>
  <si>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</si>
  <si>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</si>
  <si>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</si>
  <si>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</si>
  <si>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</si>
  <si>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</si>
  <si>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</si>
  <si>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</si>
  <si>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</si>
  <si>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</si>
  <si>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</si>
  <si>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</si>
  <si>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</si>
  <si>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</si>
  <si>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</si>
  <si>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</si>
  <si>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</si>
  <si>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</si>
  <si>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</si>
  <si>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</si>
  <si>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</si>
  <si>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</si>
  <si>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</si>
  <si>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</si>
  <si>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</si>
  <si>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</si>
  <si>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</si>
  <si>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</si>
  <si>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</si>
  <si>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</si>
  <si>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</si>
  <si>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</si>
  <si>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</si>
  <si>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</si>
  <si>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</si>
  <si>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</si>
  <si>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</si>
  <si>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</si>
  <si>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</si>
  <si>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</si>
  <si>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</si>
  <si>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</si>
  <si>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</si>
  <si>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</si>
  <si>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</si>
  <si>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</si>
  <si>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</si>
  <si>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</si>
  <si>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</si>
  <si>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</si>
  <si>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</si>
  <si>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</si>
  <si>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</si>
  <si>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</si>
  <si>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</si>
  <si>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</si>
  <si>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</si>
  <si>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</si>
  <si>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</si>
  <si>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</si>
  <si>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</si>
  <si>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</si>
  <si>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</si>
  <si>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</si>
  <si>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</si>
  <si>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</si>
  <si>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</si>
  <si>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</si>
  <si>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</si>
  <si>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</si>
  <si>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</si>
  <si>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</si>
  <si>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</si>
  <si>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</si>
  <si>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</si>
  <si>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</si>
  <si>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</si>
  <si>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</si>
  <si>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</si>
  <si>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</si>
  <si>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</si>
  <si>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</si>
  <si>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</si>
  <si>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</si>
  <si>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</si>
  <si>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</si>
  <si>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</si>
  <si>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</si>
  <si>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</si>
  <si>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</si>
  <si>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</si>
  <si>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</si>
  <si>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</si>
  <si>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</si>
  <si>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</si>
  <si>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</si>
  <si>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</si>
  <si>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</si>
  <si>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</si>
  <si>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</si>
  <si>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</si>
  <si>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</si>
  <si>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</si>
  <si>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</si>
  <si>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</si>
  <si>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</si>
  <si>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</si>
  <si>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</si>
  <si>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</si>
  <si>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</si>
  <si>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</si>
  <si>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</si>
  <si>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</si>
  <si>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</si>
  <si>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</si>
  <si>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</si>
  <si>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</si>
  <si>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</si>
  <si>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</si>
  <si>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</si>
  <si>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</si>
  <si>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</si>
  <si>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</si>
  <si>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</si>
  <si>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</si>
  <si>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</si>
  <si>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</si>
  <si>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</si>
  <si>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</si>
  <si>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</si>
  <si>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</si>
  <si>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</si>
  <si>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</si>
  <si>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</si>
  <si>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</si>
  <si>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</si>
  <si>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</si>
  <si>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</si>
  <si>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</si>
  <si>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</si>
  <si>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</si>
  <si>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</si>
  <si>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</si>
  <si>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</si>
  <si>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</si>
  <si>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</si>
  <si>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</si>
  <si>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</si>
  <si>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</si>
  <si>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</si>
  <si>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</si>
  <si>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</si>
  <si>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</si>
  <si>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</si>
  <si>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</si>
  <si>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</si>
  <si>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</si>
  <si>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</si>
  <si>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</si>
  <si>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</si>
  <si>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</si>
  <si>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</si>
  <si>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</si>
  <si>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</si>
  <si>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</si>
  <si>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</si>
  <si>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</si>
  <si>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</si>
  <si>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</si>
  <si>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</si>
  <si>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</si>
  <si>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</si>
  <si>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</si>
  <si>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</si>
  <si>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</si>
  <si>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</si>
  <si>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</si>
  <si>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</si>
  <si>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</si>
  <si>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</si>
  <si>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</si>
  <si>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</si>
  <si>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</si>
  <si>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</si>
  <si>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</si>
  <si>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</si>
  <si>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</si>
  <si>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</si>
  <si>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</si>
  <si>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</si>
  <si>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</si>
  <si>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</si>
  <si>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</si>
  <si>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</si>
  <si>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</si>
  <si>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</si>
  <si>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</si>
  <si>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</si>
  <si>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</si>
  <si>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</si>
  <si>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</si>
  <si>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</si>
  <si>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</si>
  <si>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</si>
  <si>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</si>
  <si>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</si>
  <si>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</si>
  <si>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</si>
  <si>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</si>
  <si>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</si>
  <si>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</si>
  <si>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</si>
  <si>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</si>
  <si>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</si>
  <si>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</si>
  <si>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</si>
  <si>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</si>
  <si>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</si>
  <si>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</si>
  <si>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</si>
  <si>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</si>
  <si>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</si>
  <si>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</si>
  <si>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</si>
  <si>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</si>
  <si>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</si>
  <si>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</si>
  <si>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</si>
  <si>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</si>
  <si>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</si>
  <si>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</si>
  <si>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</si>
  <si>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</si>
  <si>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</si>
  <si>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</si>
  <si>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</si>
  <si>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</si>
  <si>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</si>
  <si>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</si>
  <si>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</si>
  <si>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</si>
  <si>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</si>
  <si>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</si>
  <si>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</si>
  <si>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</si>
  <si>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</si>
  <si>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</si>
  <si>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</si>
  <si>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</si>
  <si>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</si>
  <si>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</si>
  <si>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</si>
  <si>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</si>
  <si>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</si>
  <si>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</si>
  <si>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</si>
  <si>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</si>
  <si>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</si>
  <si>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</si>
  <si>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</si>
  <si>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</si>
  <si>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</si>
  <si>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</si>
  <si>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</si>
  <si>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</si>
  <si>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</si>
  <si>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</si>
  <si>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</si>
  <si>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</si>
  <si>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</si>
  <si>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</si>
  <si>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</si>
  <si>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</si>
  <si>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</si>
  <si>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</si>
  <si>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</si>
  <si>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</si>
  <si>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</si>
  <si>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</si>
  <si>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</si>
  <si>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</si>
  <si>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</si>
  <si>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</si>
  <si>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</si>
  <si>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</si>
  <si>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</si>
  <si>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</si>
  <si>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</si>
  <si>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</si>
  <si>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</si>
  <si>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</si>
  <si>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</si>
  <si>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</si>
  <si>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</si>
  <si>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</si>
  <si>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</si>
  <si>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</si>
  <si>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</si>
  <si>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</si>
  <si>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</si>
  <si>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</si>
  <si>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</si>
  <si>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</si>
  <si>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</si>
  <si>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</si>
  <si>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</si>
  <si>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</si>
  <si>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</si>
  <si>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</si>
  <si>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</si>
  <si>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</si>
  <si>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</si>
  <si>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</si>
  <si>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</si>
  <si>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</si>
  <si>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</si>
  <si>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</si>
  <si>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</si>
  <si>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</si>
  <si>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</si>
  <si>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</si>
  <si>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</si>
  <si>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</si>
  <si>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</si>
  <si>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</si>
  <si>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</si>
  <si>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</si>
  <si>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</si>
  <si>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</si>
  <si>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</si>
  <si>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</si>
  <si>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</si>
  <si>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</si>
  <si>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</si>
  <si>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</si>
  <si>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</si>
  <si>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</si>
  <si>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</si>
  <si>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</si>
  <si>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</si>
  <si>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</si>
  <si>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</si>
  <si>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</si>
  <si>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</si>
  <si>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</si>
  <si>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</si>
  <si>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</si>
  <si>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</si>
  <si>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</si>
  <si>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</si>
  <si>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</si>
  <si>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</si>
  <si>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</si>
  <si>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</si>
  <si>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</si>
  <si>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</si>
  <si>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</si>
  <si>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</si>
  <si>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</si>
  <si>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</si>
  <si>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</si>
  <si>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</si>
  <si>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</si>
  <si>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</si>
  <si>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</si>
  <si>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</si>
  <si>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</si>
  <si>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</si>
  <si>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</si>
  <si>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</si>
  <si>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</si>
  <si>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</si>
  <si>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</si>
  <si>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</si>
  <si>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</si>
  <si>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</si>
  <si>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</si>
  <si>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</si>
  <si>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</si>
  <si>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</si>
  <si>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</si>
  <si>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</si>
  <si>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</si>
  <si>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</si>
  <si>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</si>
  <si>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</si>
  <si>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</si>
  <si>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</si>
  <si>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</si>
  <si>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</si>
  <si>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</si>
  <si>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</si>
  <si>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</si>
  <si>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</si>
  <si>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</si>
  <si>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</si>
  <si>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</si>
  <si>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</si>
  <si>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</si>
  <si>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</si>
  <si>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</si>
  <si>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</si>
  <si>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</si>
  <si>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</si>
  <si>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</si>
  <si>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</si>
  <si>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</si>
  <si>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</si>
  <si>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</si>
  <si>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</si>
  <si>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</si>
  <si>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</si>
  <si>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</si>
  <si>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</si>
  <si>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</si>
  <si>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</si>
  <si>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</si>
  <si>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</si>
  <si>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</si>
  <si>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</si>
  <si>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</si>
  <si>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</si>
  <si>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</si>
  <si>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</si>
  <si>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</si>
  <si>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</si>
  <si>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</si>
  <si>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</si>
  <si>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</si>
  <si>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</si>
  <si>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</si>
  <si>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</si>
  <si>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</si>
  <si>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</si>
  <si>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</si>
  <si>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</si>
  <si>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</si>
  <si>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</si>
  <si>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</si>
  <si>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</si>
  <si>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</si>
  <si>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</si>
  <si>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</si>
  <si>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</si>
  <si>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</si>
  <si>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</si>
  <si>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</si>
  <si>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</si>
  <si>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</si>
  <si>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</si>
  <si>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</si>
  <si>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</si>
  <si>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</si>
  <si>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</si>
  <si>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</si>
  <si>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</si>
  <si>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</si>
  <si>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</si>
  <si>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</si>
  <si>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</si>
  <si>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</si>
  <si>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</si>
  <si>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</si>
  <si>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</si>
  <si>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</si>
  <si>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</si>
  <si>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</si>
  <si>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</si>
  <si>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</si>
  <si>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</si>
  <si>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</si>
  <si>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</si>
  <si>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</si>
  <si>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</si>
  <si>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</si>
  <si>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</si>
  <si>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</si>
  <si>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</si>
  <si>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</si>
  <si>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</si>
  <si>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</si>
  <si>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</si>
  <si>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</si>
  <si>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</si>
  <si>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</si>
  <si>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</si>
  <si>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</si>
  <si>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</si>
  <si>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</si>
  <si>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</si>
  <si>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</si>
  <si>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</si>
  <si>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</si>
  <si>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</si>
  <si>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</si>
  <si>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</si>
  <si>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</si>
  <si>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</si>
  <si>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</si>
  <si>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</si>
  <si>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</si>
  <si>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</si>
  <si>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</si>
  <si>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</si>
  <si>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</si>
  <si>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</si>
  <si>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</si>
  <si>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</si>
  <si>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</si>
  <si>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</si>
  <si>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</si>
  <si>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</si>
  <si>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</si>
  <si>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</si>
  <si>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</si>
  <si>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</si>
  <si>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</si>
  <si>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</si>
  <si>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</si>
  <si>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</si>
  <si>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</si>
  <si>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</si>
  <si>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</si>
  <si>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</si>
  <si>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</si>
  <si>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</si>
  <si>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</si>
  <si>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</si>
  <si>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</si>
  <si>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</si>
  <si>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</si>
  <si>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</si>
  <si>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</si>
  <si>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</si>
  <si>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</si>
  <si>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</si>
  <si>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</si>
  <si>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</si>
  <si>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</si>
  <si>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</si>
  <si>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</si>
  <si>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</si>
  <si>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</si>
  <si>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</si>
  <si>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</si>
  <si>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</si>
  <si>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</si>
  <si>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</si>
  <si>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</si>
  <si>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</si>
  <si>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</si>
  <si>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</si>
  <si>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</si>
  <si>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</si>
  <si>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</si>
  <si>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</si>
  <si>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</si>
  <si>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</si>
  <si>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</si>
  <si>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</si>
  <si>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</si>
  <si>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</si>
  <si>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</si>
  <si>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</si>
  <si>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</si>
  <si>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</si>
  <si>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</si>
  <si>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</si>
  <si>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</si>
  <si>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</si>
  <si>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</si>
  <si>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</si>
  <si>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</si>
  <si>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</si>
  <si>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</si>
  <si>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</si>
  <si>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</si>
  <si>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</si>
  <si>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</si>
  <si>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</si>
  <si>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</si>
  <si>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</si>
  <si>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</si>
  <si>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</si>
  <si>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</si>
  <si>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</si>
  <si>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</si>
  <si>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</si>
  <si>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</si>
  <si>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</si>
  <si>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</si>
  <si>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</si>
  <si>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</si>
  <si>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</si>
  <si>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</si>
  <si>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</si>
  <si>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</si>
  <si>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</si>
  <si>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</si>
  <si>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</si>
  <si>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</si>
  <si>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</si>
  <si>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</si>
  <si>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</si>
  <si>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</si>
  <si>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</si>
  <si>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</si>
  <si>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</si>
  <si>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</si>
  <si>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</si>
  <si>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</si>
  <si>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</si>
  <si>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</si>
  <si>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</si>
  <si>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</si>
  <si>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</si>
  <si>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</si>
  <si>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</si>
  <si>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</si>
  <si>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</si>
  <si>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</si>
  <si>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</si>
  <si>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</si>
  <si>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</si>
  <si>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</si>
  <si>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</si>
  <si>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</si>
  <si>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</si>
  <si>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</si>
  <si>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</si>
  <si>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</si>
  <si>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</si>
  <si>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</si>
  <si>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</si>
  <si>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</si>
  <si>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</si>
  <si>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</si>
  <si>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</si>
  <si>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</si>
  <si>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</si>
  <si>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</si>
  <si>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</si>
  <si>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</si>
  <si>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</si>
  <si>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</si>
  <si>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</si>
  <si>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</si>
  <si>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</si>
  <si>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</si>
  <si>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</si>
  <si>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</si>
  <si>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</si>
  <si>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</si>
  <si>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</si>
  <si>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</si>
  <si>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</si>
  <si>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</si>
  <si>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</si>
  <si>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</si>
  <si>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</si>
  <si>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</si>
  <si>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</si>
  <si>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</si>
  <si>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</si>
  <si>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</si>
  <si>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</si>
  <si>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</si>
  <si>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</si>
  <si>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</si>
  <si>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</si>
  <si>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</si>
  <si>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</si>
  <si>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</si>
  <si>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</si>
  <si>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</si>
  <si>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</si>
  <si>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</si>
  <si>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</si>
  <si>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</si>
  <si>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</si>
  <si>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</si>
  <si>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</si>
  <si>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</si>
  <si>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</si>
  <si>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</si>
  <si>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</si>
  <si>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</si>
  <si>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</si>
  <si>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</si>
  <si>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</si>
  <si>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</si>
  <si>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</si>
  <si>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</si>
  <si>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</si>
  <si>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</si>
  <si>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</si>
  <si>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</si>
  <si>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</si>
  <si>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</si>
  <si>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</si>
  <si>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</si>
  <si>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</si>
  <si>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</si>
  <si>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</si>
  <si>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</si>
  <si>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</si>
  <si>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</si>
  <si>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</si>
  <si>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</si>
  <si>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</si>
  <si>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</si>
  <si>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</si>
  <si>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</si>
  <si>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</si>
  <si>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</si>
  <si>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</si>
  <si>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</si>
  <si>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</si>
  <si>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</si>
  <si>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</si>
  <si>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</si>
  <si>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</si>
  <si>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</si>
  <si>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</si>
  <si>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</si>
  <si>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</si>
  <si>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</si>
  <si>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</si>
  <si>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</si>
  <si>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</si>
  <si>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</si>
  <si>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</si>
  <si>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</si>
  <si>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</si>
  <si>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</si>
  <si>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</si>
  <si>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</si>
  <si>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</si>
  <si>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</si>
  <si>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</si>
  <si>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</si>
  <si>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</si>
  <si>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</si>
  <si>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</si>
  <si>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</si>
  <si>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</si>
  <si>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</si>
  <si>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</si>
  <si>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</si>
  <si>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</si>
  <si>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</si>
  <si>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</si>
  <si>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</si>
  <si>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</si>
  <si>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</si>
  <si>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</si>
  <si>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</si>
  <si>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</si>
  <si>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</si>
  <si>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</si>
  <si>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</si>
  <si>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</si>
  <si>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</si>
  <si>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</si>
  <si>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</si>
  <si>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</si>
  <si>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</si>
  <si>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</si>
  <si>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</si>
  <si>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</si>
  <si>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</si>
  <si>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</si>
  <si>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</si>
  <si>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</si>
  <si>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</si>
  <si>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</si>
  <si>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</si>
  <si>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</si>
  <si>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</si>
  <si>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</si>
  <si>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</si>
  <si>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</si>
  <si>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</si>
  <si>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</si>
  <si>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</si>
  <si>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</si>
  <si>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</si>
  <si>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</si>
  <si>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</si>
  <si>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</si>
  <si>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</si>
  <si>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</si>
  <si>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</si>
  <si>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</si>
  <si>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</si>
  <si>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</si>
  <si>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</si>
  <si>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</si>
  <si>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</si>
  <si>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</si>
  <si>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</si>
  <si>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</si>
  <si>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</si>
  <si>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</si>
  <si>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</si>
  <si>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</si>
  <si>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</si>
  <si>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</si>
  <si>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</si>
  <si>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</si>
  <si>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</si>
  <si>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</si>
  <si>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</si>
  <si>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</si>
  <si>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</si>
  <si>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</si>
  <si>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</si>
  <si>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</si>
  <si>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</si>
  <si>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</si>
  <si>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</si>
  <si>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</si>
  <si>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</si>
  <si>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</si>
  <si>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</si>
  <si>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</si>
  <si>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</si>
  <si>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</si>
  <si>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</si>
  <si>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</si>
  <si>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</si>
  <si>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</si>
  <si>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</si>
  <si>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</si>
  <si>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</si>
  <si>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</si>
  <si>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</si>
  <si>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</si>
  <si>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</si>
  <si>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</si>
  <si>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</si>
  <si>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</si>
  <si>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</si>
  <si>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</si>
  <si>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</si>
  <si>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</si>
  <si>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</si>
  <si>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</si>
  <si>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</si>
  <si>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</si>
  <si>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</si>
  <si>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</si>
  <si>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</si>
  <si>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</si>
  <si>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</si>
  <si>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</si>
  <si>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</si>
  <si>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</si>
  <si>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</si>
  <si>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</si>
  <si>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</si>
  <si>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</si>
  <si>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</si>
  <si>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</si>
  <si>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</si>
  <si>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</si>
  <si>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</si>
  <si>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</si>
  <si>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</si>
  <si>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</si>
  <si>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</si>
  <si>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</si>
  <si>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</si>
  <si>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</si>
  <si>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</si>
  <si>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</si>
  <si>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</si>
  <si>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</si>
  <si>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</si>
  <si>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</si>
  <si>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</si>
  <si>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</si>
  <si>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</si>
  <si>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</si>
  <si>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</si>
  <si>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</si>
  <si>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</si>
  <si>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</si>
  <si>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</si>
  <si>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</si>
  <si>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</si>
  <si>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</si>
  <si>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</si>
  <si>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</si>
  <si>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</si>
  <si>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</si>
  <si>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</si>
  <si>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</si>
  <si>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</si>
  <si>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</si>
  <si>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</si>
  <si>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</si>
  <si>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</si>
  <si>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</si>
  <si>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</si>
  <si>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</si>
  <si>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</si>
  <si>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</si>
  <si>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</si>
  <si>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</si>
  <si>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</si>
  <si>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</si>
  <si>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</si>
  <si>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</si>
  <si>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</si>
  <si>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</si>
  <si>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</si>
  <si>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</si>
  <si>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</si>
  <si>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</si>
  <si>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</si>
  <si>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</si>
  <si>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</si>
  <si>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</si>
  <si>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</si>
  <si>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</si>
  <si>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</si>
  <si>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</si>
  <si>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</si>
  <si>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</si>
  <si>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</si>
  <si>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</si>
  <si>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</si>
  <si>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</si>
  <si>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</si>
  <si>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</si>
  <si>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</si>
  <si>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</si>
  <si>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</si>
  <si>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</si>
  <si>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</si>
  <si>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</si>
  <si>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</si>
  <si>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</si>
  <si>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</si>
  <si>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</si>
  <si>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</si>
  <si>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</si>
  <si>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</si>
  <si>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</si>
  <si>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</si>
  <si>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</si>
  <si>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</si>
  <si>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</si>
  <si>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</si>
  <si>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</si>
  <si>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</si>
  <si>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</si>
  <si>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</si>
  <si>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</si>
  <si>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</si>
  <si>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</si>
  <si>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</si>
  <si>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</si>
  <si>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</si>
  <si>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</si>
  <si>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</si>
  <si>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</si>
  <si>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</si>
  <si>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</si>
  <si>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</si>
  <si>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</si>
  <si>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</si>
  <si>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</si>
  <si>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</si>
  <si>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</si>
  <si>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</si>
  <si>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</si>
  <si>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</si>
  <si>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</si>
  <si>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</si>
  <si>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</si>
  <si>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</si>
  <si>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</si>
  <si>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</si>
  <si>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</si>
  <si>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</si>
  <si>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</si>
  <si>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</si>
  <si>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</si>
  <si>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</si>
  <si>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</si>
  <si>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</si>
  <si>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</si>
  <si>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</si>
  <si>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</si>
  <si>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</si>
  <si>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</si>
  <si>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</si>
  <si>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</si>
  <si>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</si>
  <si>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</si>
  <si>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</si>
  <si>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</si>
  <si>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</si>
  <si>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</si>
  <si>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</si>
  <si>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</si>
  <si>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</si>
  <si>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</si>
  <si>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</si>
  <si>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</si>
  <si>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</si>
  <si>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</si>
  <si>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</si>
  <si>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</si>
  <si>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</si>
  <si>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</si>
  <si>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</si>
  <si>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</si>
  <si>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</si>
  <si>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</si>
  <si>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</si>
  <si>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</si>
  <si>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</si>
  <si>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</si>
  <si>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</si>
  <si>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</si>
  <si>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</si>
  <si>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</si>
  <si>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</si>
  <si>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</si>
  <si>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</si>
  <si>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</si>
  <si>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</si>
  <si>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</si>
  <si>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</si>
  <si>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</si>
  <si>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</si>
  <si>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</si>
  <si>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</si>
  <si>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</si>
  <si>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</si>
  <si>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</si>
  <si>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</si>
  <si>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</si>
  <si>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</si>
  <si>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</si>
  <si>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</si>
  <si>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</si>
  <si>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</si>
  <si>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</si>
  <si>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</si>
  <si>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</si>
  <si>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</si>
  <si>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</si>
  <si>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</si>
  <si>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</si>
  <si>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</si>
  <si>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</si>
  <si>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</si>
  <si>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</si>
  <si>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</si>
  <si>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</si>
  <si>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</si>
  <si>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</si>
  <si>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</si>
  <si>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</si>
  <si>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</si>
  <si>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</si>
  <si>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</si>
  <si>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</si>
  <si>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</si>
  <si>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</si>
  <si>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</si>
  <si>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</si>
  <si>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</si>
  <si>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</si>
  <si>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</si>
  <si>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</si>
  <si>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</si>
  <si>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</si>
  <si>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</si>
  <si>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</si>
  <si>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</si>
  <si>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</si>
  <si>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</si>
  <si>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</si>
  <si>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</si>
  <si>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</si>
  <si>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</si>
  <si>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</si>
  <si>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</si>
  <si>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</si>
  <si>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</si>
  <si>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</si>
  <si>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</si>
  <si>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</si>
  <si>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</si>
  <si>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</si>
  <si>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</si>
  <si>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</si>
  <si>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</si>
  <si>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</si>
  <si>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</si>
  <si>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</si>
  <si>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</si>
  <si>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</si>
  <si>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</si>
  <si>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</si>
  <si>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</si>
  <si>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</si>
  <si>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</si>
  <si>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</si>
  <si>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</si>
  <si>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</si>
  <si>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</si>
  <si>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</si>
  <si>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</si>
  <si>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</si>
  <si>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</si>
  <si>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</si>
  <si>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</si>
  <si>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</si>
  <si>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</si>
  <si>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</si>
  <si>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</si>
  <si>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</si>
  <si>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</si>
  <si>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</si>
  <si>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</si>
  <si>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</si>
  <si>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</si>
  <si>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</si>
  <si>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</si>
  <si>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</si>
  <si>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</si>
  <si>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</si>
  <si>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</si>
  <si>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</si>
  <si>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</si>
  <si>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</si>
  <si>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</si>
  <si>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</si>
  <si>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</si>
  <si>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</si>
  <si>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</si>
  <si>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</si>
  <si>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</si>
  <si>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</si>
  <si>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</si>
  <si>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</si>
  <si>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</si>
  <si>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</si>
  <si>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</si>
  <si>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</si>
  <si>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</si>
  <si>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</si>
  <si>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</si>
  <si>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</si>
  <si>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</si>
  <si>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</si>
  <si>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</si>
  <si>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</si>
  <si>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</si>
  <si>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</si>
  <si>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</si>
  <si>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</si>
  <si>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</si>
  <si>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</si>
  <si>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</si>
  <si>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</si>
  <si>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</si>
  <si>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</si>
  <si>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</si>
  <si>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</si>
  <si>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</si>
  <si>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</si>
  <si>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</si>
  <si>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</si>
  <si>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</si>
  <si>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</si>
  <si>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</si>
  <si>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</si>
  <si>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</si>
  <si>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</si>
  <si>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</si>
  <si>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</si>
  <si>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</si>
  <si>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</si>
  <si>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</si>
  <si>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</si>
  <si>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</si>
  <si>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</si>
  <si>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</si>
  <si>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</si>
  <si>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</si>
  <si>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</si>
  <si>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</si>
  <si>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</si>
  <si>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</si>
  <si>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</si>
  <si>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</si>
  <si>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</si>
  <si>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</si>
  <si>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</si>
  <si>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</si>
  <si>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</si>
  <si>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</si>
  <si>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</si>
  <si>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</si>
  <si>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</si>
  <si>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</si>
  <si>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</si>
  <si>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</si>
  <si>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</si>
  <si>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</si>
  <si>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</si>
  <si>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</si>
  <si>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</si>
  <si>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</si>
  <si>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</si>
  <si>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</si>
  <si>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</si>
  <si>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</si>
  <si>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</si>
  <si>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</si>
  <si>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</si>
  <si>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</si>
  <si>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</si>
  <si>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</si>
  <si>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</si>
  <si>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</si>
  <si>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</si>
  <si>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</si>
  <si>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</si>
  <si>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</si>
  <si>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</si>
  <si>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</si>
  <si>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</si>
  <si>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</si>
  <si>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</si>
  <si>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</si>
  <si>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</si>
  <si>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</si>
  <si>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</si>
  <si>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</si>
  <si>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</si>
  <si>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</si>
  <si>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</si>
  <si>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</si>
  <si>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</si>
  <si>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</si>
  <si>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</si>
  <si>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</si>
  <si>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</si>
  <si>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</si>
  <si>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</si>
  <si>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</si>
  <si>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</si>
  <si>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</si>
  <si>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</si>
  <si>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</si>
  <si>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</si>
  <si>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</si>
  <si>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</si>
  <si>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</si>
  <si>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</si>
  <si>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</si>
  <si>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</si>
  <si>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</si>
  <si>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</si>
  <si>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</si>
  <si>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</si>
  <si>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</si>
  <si>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</si>
  <si>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</si>
  <si>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</si>
  <si>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</si>
  <si>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</si>
  <si>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</si>
  <si>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</si>
  <si>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</si>
  <si>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</si>
  <si>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</si>
  <si>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</si>
  <si>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</si>
  <si>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</si>
  <si>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</si>
  <si>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</si>
  <si>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</si>
  <si>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</si>
  <si>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</si>
  <si>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</si>
  <si>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</si>
  <si>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</si>
  <si>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</si>
  <si>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</si>
  <si>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</si>
  <si>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</si>
  <si>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</si>
  <si>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</si>
  <si>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</si>
  <si>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</si>
  <si>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</si>
  <si>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</si>
  <si>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</si>
  <si>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</si>
  <si>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</si>
  <si>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</si>
  <si>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</si>
  <si>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</si>
  <si>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</si>
  <si>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</si>
  <si>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</si>
  <si>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</si>
  <si>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</si>
  <si>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</si>
  <si>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</si>
  <si>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</si>
  <si>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</si>
  <si>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</si>
  <si>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</si>
  <si>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</si>
  <si>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</si>
  <si>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</si>
  <si>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</si>
  <si>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</si>
  <si>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</si>
  <si>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</si>
  <si>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</si>
  <si>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</si>
  <si>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</si>
  <si>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</si>
  <si>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</si>
  <si>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</si>
  <si>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</si>
  <si>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</si>
  <si>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</si>
  <si>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</si>
  <si>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</si>
  <si>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</si>
  <si>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</si>
  <si>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</si>
  <si>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</si>
  <si>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</si>
  <si>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</si>
  <si>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</si>
  <si>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</si>
  <si>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</si>
  <si>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</si>
  <si>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</si>
  <si>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</si>
  <si>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</si>
  <si>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</si>
  <si>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</si>
  <si>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</si>
  <si>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</si>
  <si>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</si>
  <si>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</si>
  <si>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</si>
  <si>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</si>
  <si>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</si>
  <si>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</si>
  <si>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</si>
  <si>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</si>
  <si>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</si>
  <si>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</si>
  <si>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</si>
  <si>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</si>
  <si>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</si>
  <si>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</si>
  <si>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</si>
  <si>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</si>
  <si>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</si>
  <si>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</si>
  <si>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</si>
  <si>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</si>
  <si>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</si>
  <si>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</si>
  <si>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</si>
  <si>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</si>
  <si>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</si>
  <si>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</si>
  <si>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</si>
  <si>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</si>
  <si>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</si>
  <si>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</si>
  <si>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</si>
  <si>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</si>
  <si>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</si>
  <si>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</si>
  <si>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</si>
  <si>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</si>
  <si>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</si>
  <si>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</si>
  <si>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</si>
  <si>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</si>
  <si>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</si>
  <si>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</si>
  <si>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</si>
  <si>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</si>
  <si>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</si>
  <si>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</si>
  <si>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</si>
  <si>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</si>
  <si>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</si>
  <si>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</si>
  <si>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</si>
  <si>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</si>
  <si>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</si>
  <si>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</si>
  <si>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</si>
  <si>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</si>
  <si>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</si>
  <si>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</si>
  <si>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</si>
  <si>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</si>
  <si>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</si>
  <si>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</si>
  <si>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</si>
  <si>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</si>
  <si>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</si>
  <si>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</si>
  <si>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</si>
  <si>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</si>
  <si>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</si>
  <si>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</si>
  <si>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</si>
  <si>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</si>
  <si>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</si>
  <si>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</si>
  <si>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</si>
  <si>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</si>
  <si>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</si>
  <si>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</si>
  <si>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</si>
  <si>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</si>
  <si>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</si>
  <si>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</si>
  <si>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</si>
  <si>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</si>
  <si>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</si>
  <si>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</si>
  <si>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</si>
  <si>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</si>
  <si>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</si>
  <si>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</si>
  <si>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</si>
  <si>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</si>
  <si>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</si>
  <si>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</si>
  <si>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</si>
  <si>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</si>
  <si>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</si>
  <si>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</si>
  <si>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</si>
  <si>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</si>
  <si>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</si>
  <si>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</si>
  <si>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</si>
  <si>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</si>
  <si>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</si>
  <si>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</si>
  <si>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</si>
  <si>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</si>
  <si>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</si>
  <si>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</si>
  <si>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</si>
  <si>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</si>
  <si>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</si>
  <si>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</si>
  <si>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</si>
  <si>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</si>
  <si>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</si>
  <si>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</si>
  <si>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</si>
  <si>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</si>
  <si>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</si>
  <si>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</si>
  <si>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</si>
  <si>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</si>
  <si>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</si>
  <si>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</si>
  <si>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</si>
  <si>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</si>
  <si>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</si>
  <si>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</si>
  <si>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</si>
  <si>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</si>
  <si>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</si>
  <si>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</si>
  <si>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</si>
  <si>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</si>
  <si>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</si>
  <si>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</si>
  <si>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</si>
  <si>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</si>
  <si>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</si>
  <si>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</si>
  <si>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</si>
  <si>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</si>
  <si>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</si>
  <si>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</si>
  <si>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</si>
  <si>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</si>
  <si>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</si>
  <si>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</si>
  <si>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</si>
  <si>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</si>
  <si>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</si>
  <si>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</si>
  <si>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</si>
  <si>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</si>
  <si>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</si>
  <si>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</si>
  <si>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</si>
  <si>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</si>
  <si>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</si>
  <si>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</si>
  <si>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</si>
  <si>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</si>
  <si>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</si>
  <si>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</si>
  <si>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</si>
  <si>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</si>
  <si>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</si>
  <si>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</si>
  <si>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</si>
  <si>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</si>
  <si>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</si>
  <si>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</si>
  <si>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</si>
  <si>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</si>
  <si>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</si>
  <si>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</si>
  <si>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</si>
  <si>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</si>
  <si>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</si>
  <si>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</si>
  <si>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</si>
  <si>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</si>
  <si>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</si>
  <si>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</si>
  <si>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</si>
  <si>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</si>
  <si>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</si>
  <si>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</si>
  <si>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</si>
  <si>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</si>
  <si>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</si>
  <si>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</si>
  <si>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</si>
  <si>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</si>
  <si>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</si>
  <si>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</si>
  <si>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</si>
  <si>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</si>
  <si>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</si>
  <si>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</si>
  <si>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</si>
  <si>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</si>
  <si>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</si>
  <si>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</si>
  <si>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</si>
  <si>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</si>
  <si>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</si>
  <si>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</si>
  <si>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</si>
  <si>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</si>
  <si>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</si>
  <si>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</si>
  <si>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</si>
  <si>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</si>
  <si>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</si>
  <si>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</si>
  <si>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</si>
  <si>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</si>
  <si>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</si>
  <si>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</si>
  <si>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</si>
  <si>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</si>
  <si>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</si>
  <si>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</si>
  <si>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</si>
  <si>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</si>
  <si>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</si>
  <si>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</si>
  <si>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</si>
  <si>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</si>
  <si>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</si>
  <si>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</si>
  <si>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</si>
  <si>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</si>
  <si>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</si>
  <si>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</si>
  <si>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</si>
  <si>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</si>
  <si>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</si>
  <si>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</si>
  <si>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</si>
  <si>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</si>
  <si>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</si>
  <si>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</si>
  <si>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</si>
  <si>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</si>
  <si>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</si>
  <si>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</si>
  <si>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</si>
  <si>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</si>
  <si>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</si>
  <si>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</si>
  <si>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</si>
  <si>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</si>
  <si>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</si>
  <si>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</si>
  <si>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</si>
  <si>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</si>
  <si>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</si>
  <si>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</si>
  <si>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</si>
  <si>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</si>
  <si>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</si>
  <si>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</si>
  <si>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</si>
  <si>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</si>
  <si>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</si>
  <si>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</si>
  <si>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</si>
  <si>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</si>
  <si>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</si>
  <si>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</si>
  <si>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</si>
  <si>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</si>
  <si>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</si>
  <si>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</si>
  <si>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</si>
  <si>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</si>
  <si>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</si>
  <si>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</si>
  <si>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</si>
  <si>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</si>
  <si>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</si>
  <si>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</si>
  <si>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</si>
  <si>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</si>
  <si>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</si>
  <si>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</si>
  <si>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</si>
  <si>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</si>
  <si>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</si>
  <si>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</si>
  <si>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</si>
  <si>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</si>
  <si>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</si>
  <si>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</si>
  <si>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</si>
  <si>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</si>
  <si>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</si>
  <si>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</si>
  <si>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</si>
  <si>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</si>
  <si>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</si>
  <si>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</si>
  <si>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</si>
  <si>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</si>
  <si>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</si>
  <si>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</si>
  <si>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</si>
  <si>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</si>
  <si>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</si>
  <si>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</si>
  <si>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</si>
  <si>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</si>
  <si>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</si>
  <si>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</si>
  <si>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</si>
  <si>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</si>
  <si>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</si>
  <si>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</si>
  <si>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</si>
  <si>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</si>
  <si>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</si>
  <si>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</si>
  <si>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</si>
  <si>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</si>
  <si>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</si>
  <si>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</si>
  <si>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</si>
  <si>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</si>
  <si>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</si>
  <si>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</si>
  <si>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</si>
  <si>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</si>
  <si>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</si>
  <si>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</si>
  <si>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</si>
  <si>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</si>
  <si>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</si>
  <si>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</si>
  <si>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</si>
  <si>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</si>
  <si>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</si>
  <si>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</si>
  <si>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</si>
  <si>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</si>
  <si>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</si>
  <si>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</si>
  <si>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</si>
  <si>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</si>
  <si>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</si>
  <si>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</si>
  <si>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</si>
  <si>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</si>
  <si>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</si>
  <si>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</si>
  <si>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</si>
  <si>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</si>
  <si>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</si>
  <si>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</si>
  <si>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</si>
  <si>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</si>
  <si>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</si>
  <si>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</si>
  <si>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</si>
  <si>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</si>
  <si>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</si>
  <si>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</si>
  <si>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</si>
  <si>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</si>
  <si>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</si>
  <si>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</si>
  <si>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</si>
  <si>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</si>
  <si>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</si>
  <si>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</si>
  <si>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</si>
  <si>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</si>
  <si>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</si>
  <si>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</si>
  <si>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</si>
  <si>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</si>
  <si>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</si>
  <si>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</si>
  <si>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</si>
  <si>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</si>
  <si>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</si>
  <si>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</si>
  <si>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</si>
  <si>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</si>
  <si>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</si>
  <si>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</si>
  <si>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</si>
  <si>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</si>
  <si>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</si>
  <si>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</si>
  <si>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</si>
  <si>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</si>
  <si>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</si>
  <si>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</si>
  <si>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</si>
  <si>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</si>
  <si>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</si>
  <si>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</si>
  <si>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</si>
  <si>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</si>
  <si>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</si>
  <si>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</si>
  <si>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</si>
  <si>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</si>
  <si>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</si>
  <si>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</si>
  <si>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</si>
  <si>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</si>
  <si>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</si>
  <si>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</si>
  <si>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</si>
  <si>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</si>
  <si>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</si>
  <si>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</si>
  <si>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</si>
  <si>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</si>
  <si>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</si>
  <si>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</si>
  <si>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</si>
  <si>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</si>
  <si>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</si>
  <si>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</si>
  <si>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</si>
  <si>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</si>
  <si>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</si>
  <si>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</si>
  <si>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</si>
  <si>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</si>
  <si>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</si>
  <si>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</si>
  <si>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</si>
  <si>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</si>
  <si>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</si>
  <si>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</si>
  <si>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</si>
  <si>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</si>
  <si>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</si>
  <si>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</si>
  <si>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</si>
  <si>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</si>
  <si>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</si>
  <si>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</si>
  <si>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</si>
  <si>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</si>
  <si>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</si>
  <si>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</si>
  <si>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</si>
  <si>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</si>
  <si>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</si>
  <si>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</si>
  <si>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</si>
  <si>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</si>
  <si>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</si>
  <si>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</si>
  <si>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</si>
  <si>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</si>
  <si>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</si>
  <si>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</si>
  <si>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</si>
  <si>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</si>
  <si>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</si>
  <si>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</si>
  <si>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</si>
  <si>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</si>
  <si>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</si>
  <si>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</si>
  <si>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</si>
  <si>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</si>
  <si>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</si>
  <si>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</si>
  <si>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</si>
  <si>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</si>
  <si>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</si>
  <si>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</si>
  <si>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</si>
  <si>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</si>
  <si>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</si>
  <si>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</si>
  <si>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</si>
  <si>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</si>
  <si>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</si>
  <si>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</si>
  <si>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</si>
  <si>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</si>
  <si>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</si>
  <si>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</si>
  <si>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</si>
  <si>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</si>
  <si>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</si>
  <si>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</si>
  <si>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</si>
  <si>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</si>
  <si>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</si>
  <si>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</si>
  <si>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</si>
  <si>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</si>
  <si>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</si>
  <si>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</si>
  <si>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</si>
  <si>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</si>
  <si>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</si>
  <si>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</si>
  <si>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</si>
  <si>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</si>
  <si>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</si>
  <si>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</si>
  <si>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</si>
  <si>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</si>
  <si>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</si>
  <si>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</si>
  <si>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</si>
  <si>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</si>
  <si>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</si>
  <si>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</si>
  <si>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</si>
  <si>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</si>
  <si>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</si>
  <si>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</si>
  <si>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</si>
  <si>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</si>
  <si>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</si>
  <si>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</si>
  <si>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</si>
  <si>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</si>
  <si>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</si>
  <si>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</si>
  <si>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</si>
  <si>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</si>
  <si>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</si>
  <si>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</si>
  <si>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</si>
  <si>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</si>
  <si>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</si>
  <si>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</si>
  <si>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</si>
  <si>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</si>
  <si>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</si>
  <si>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</si>
  <si>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</si>
  <si>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</si>
  <si>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</si>
  <si>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</si>
  <si>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</si>
  <si>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</si>
  <si>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</si>
  <si>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</si>
  <si>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</si>
  <si>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</si>
  <si>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</si>
  <si>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</si>
  <si>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</si>
  <si>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</si>
  <si>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</si>
  <si>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</si>
  <si>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</si>
  <si>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</si>
  <si>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</si>
  <si>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</si>
  <si>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</si>
  <si>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</si>
  <si>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</si>
  <si>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</si>
  <si>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</si>
  <si>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</si>
  <si>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</si>
  <si>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</si>
  <si>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</si>
  <si>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</si>
  <si>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</si>
  <si>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</si>
  <si>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</si>
  <si>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</si>
  <si>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</si>
  <si>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</si>
  <si>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</si>
  <si>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</si>
  <si>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</si>
  <si>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</si>
  <si>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</si>
  <si>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</si>
  <si>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</si>
  <si>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</si>
  <si>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</si>
  <si>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</si>
  <si>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</si>
  <si>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</si>
  <si>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</si>
  <si>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</si>
  <si>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</si>
  <si>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</si>
  <si>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</si>
  <si>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</si>
  <si>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</si>
  <si>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</si>
  <si>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</si>
  <si>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</si>
  <si>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</si>
  <si>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</si>
  <si>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</si>
  <si>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</si>
  <si>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</si>
  <si>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</si>
  <si>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</si>
  <si>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</si>
  <si>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</si>
  <si>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</si>
  <si>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</si>
  <si>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</si>
  <si>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</si>
  <si>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</si>
  <si>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</si>
  <si>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</si>
  <si>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</si>
  <si>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</si>
  <si>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</si>
  <si>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</si>
  <si>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</si>
  <si>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</si>
  <si>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</si>
  <si>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</si>
  <si>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</si>
  <si>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</si>
  <si>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</si>
  <si>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</si>
  <si>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</si>
  <si>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</si>
  <si>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</si>
  <si>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</si>
  <si>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</si>
  <si>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</si>
  <si>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</si>
  <si>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</si>
  <si>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</si>
  <si>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</si>
  <si>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</si>
  <si>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</si>
  <si>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</si>
  <si>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</si>
  <si>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</si>
  <si>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</si>
  <si>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</si>
  <si>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</si>
  <si>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</si>
  <si>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</si>
  <si>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</si>
  <si>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</si>
  <si>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</si>
  <si>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</si>
  <si>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</si>
  <si>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</si>
  <si>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</si>
  <si>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</si>
  <si>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</si>
  <si>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</si>
  <si>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</si>
  <si>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</si>
  <si>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</si>
  <si>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</si>
  <si>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</si>
  <si>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</si>
  <si>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</si>
  <si>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</si>
  <si>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</si>
  <si>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</si>
  <si>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</si>
  <si>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</si>
  <si>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</si>
  <si>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</si>
  <si>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</si>
  <si>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</si>
  <si>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</si>
  <si>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</si>
  <si>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</si>
  <si>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</si>
  <si>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</si>
  <si>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</si>
  <si>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</si>
  <si>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</si>
  <si>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</si>
  <si>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</si>
  <si>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</si>
  <si>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</si>
  <si>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</si>
  <si>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</si>
  <si>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</si>
  <si>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</si>
  <si>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</si>
  <si>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</si>
  <si>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</si>
  <si>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</si>
  <si>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</si>
  <si>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</si>
  <si>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</si>
  <si>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</si>
  <si>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</si>
  <si>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</si>
  <si>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</si>
  <si>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</si>
  <si>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</si>
  <si>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</si>
  <si>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</si>
  <si>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</si>
  <si>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</si>
  <si>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</si>
  <si>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</si>
  <si>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</si>
  <si>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</si>
  <si>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</si>
  <si>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</si>
  <si>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</si>
  <si>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</si>
  <si>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</si>
  <si>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</si>
  <si>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</si>
  <si>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</si>
  <si>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</si>
  <si>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</si>
  <si>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</si>
  <si>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</si>
  <si>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</si>
  <si>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</si>
  <si>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</si>
  <si>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</si>
  <si>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</si>
  <si>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</si>
  <si>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</si>
  <si>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</si>
  <si>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</si>
  <si>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</si>
  <si>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</si>
  <si>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</si>
  <si>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</si>
  <si>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</si>
  <si>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</si>
  <si>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</si>
  <si>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</si>
  <si>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</si>
  <si>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</si>
  <si>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</si>
  <si>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</si>
  <si>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</si>
  <si>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</si>
  <si>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</si>
  <si>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</si>
  <si>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</si>
  <si>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</si>
  <si>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</si>
  <si>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</si>
  <si>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</si>
  <si>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</si>
  <si>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</si>
  <si>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</si>
  <si>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</si>
  <si>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</si>
  <si>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</si>
  <si>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</si>
  <si>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</si>
  <si>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</si>
  <si>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</si>
  <si>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</si>
  <si>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</si>
  <si>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</si>
  <si>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</si>
  <si>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</si>
  <si>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</si>
  <si>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</si>
  <si>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</si>
  <si>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</si>
  <si>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</si>
  <si>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</si>
  <si>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</si>
  <si>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</si>
  <si>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</si>
  <si>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</si>
  <si>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</si>
  <si>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</si>
  <si>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</si>
  <si>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</si>
  <si>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</si>
  <si>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</si>
  <si>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</si>
  <si>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</si>
  <si>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</si>
  <si>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</si>
  <si>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</si>
  <si>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</si>
  <si>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</si>
  <si>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</si>
  <si>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</si>
  <si>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</si>
  <si>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</si>
  <si>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</si>
  <si>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</si>
  <si>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</si>
  <si>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</si>
  <si>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</si>
  <si>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</si>
  <si>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</si>
  <si>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</si>
  <si>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</si>
  <si>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</si>
  <si>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</si>
  <si>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</si>
  <si>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</si>
  <si>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</si>
  <si>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</si>
  <si>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</si>
  <si>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</si>
  <si>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</si>
  <si>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</si>
  <si>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</si>
  <si>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</si>
  <si>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</si>
  <si>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</si>
  <si>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</si>
  <si>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</si>
  <si>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</si>
  <si>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</si>
  <si>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</si>
  <si>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</si>
  <si>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</si>
  <si>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</si>
  <si>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</si>
  <si>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</si>
  <si>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</si>
  <si>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</si>
  <si>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</si>
  <si>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</si>
  <si>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</si>
  <si>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</si>
  <si>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</si>
  <si>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</si>
  <si>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</si>
  <si>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</si>
  <si>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</si>
  <si>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</si>
  <si>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</si>
  <si>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</si>
  <si>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</si>
  <si>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</si>
  <si>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</si>
  <si>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</si>
  <si>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</si>
  <si>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</si>
  <si>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</si>
  <si>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</si>
  <si>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</si>
  <si>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</si>
  <si>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</si>
  <si>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</si>
  <si>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</si>
  <si>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</si>
  <si>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</si>
  <si>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</si>
  <si>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</si>
  <si>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</si>
  <si>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</si>
  <si>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</si>
  <si>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</si>
  <si>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</si>
  <si>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</si>
  <si>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</si>
  <si>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</si>
  <si>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</si>
  <si>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</si>
  <si>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</si>
  <si>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</si>
  <si>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</si>
  <si>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</si>
  <si>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</si>
  <si>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</si>
  <si>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</si>
  <si>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</si>
  <si>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</si>
  <si>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</si>
  <si>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</si>
  <si>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</si>
  <si>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</si>
  <si>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</si>
  <si>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</si>
  <si>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</si>
  <si>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</si>
  <si>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</si>
  <si>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</si>
  <si>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</si>
  <si>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</si>
  <si>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</si>
  <si>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</si>
  <si>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</si>
  <si>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</si>
  <si>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</si>
  <si>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</si>
  <si>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</si>
  <si>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</si>
  <si>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</si>
  <si>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</si>
  <si>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</si>
  <si>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</si>
  <si>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</si>
  <si>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</si>
  <si>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</si>
  <si>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</si>
  <si>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</si>
  <si>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</si>
  <si>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</si>
  <si>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</si>
  <si>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</si>
  <si>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</si>
  <si>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</si>
  <si>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</si>
  <si>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</si>
  <si>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</si>
  <si>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</si>
  <si>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</si>
  <si>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</si>
  <si>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</si>
  <si>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</si>
  <si>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</si>
  <si>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</si>
  <si>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</si>
  <si>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</si>
  <si>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</si>
  <si>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</si>
  <si>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</si>
  <si>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</si>
  <si>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</si>
  <si>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</si>
  <si>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</si>
  <si>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</si>
  <si>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</si>
  <si>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</si>
  <si>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</si>
  <si>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</si>
  <si>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</si>
  <si>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</si>
  <si>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</si>
  <si>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</si>
  <si>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</si>
  <si>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</si>
  <si>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</si>
  <si>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</si>
  <si>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</si>
  <si>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</si>
  <si>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</si>
  <si>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</si>
  <si>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</si>
  <si>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</si>
  <si>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</si>
  <si>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</si>
  <si>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</si>
  <si>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</si>
  <si>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</si>
  <si>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</si>
  <si>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</si>
  <si>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</si>
  <si>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</si>
  <si>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</si>
  <si>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</si>
  <si>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</si>
  <si>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</si>
  <si>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</si>
  <si>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</si>
  <si>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</si>
  <si>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</si>
  <si>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</si>
  <si>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</si>
  <si>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</si>
  <si>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</si>
  <si>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</si>
  <si>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</si>
  <si>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</si>
  <si>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</si>
  <si>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</si>
  <si>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</si>
  <si>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</si>
  <si>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</si>
  <si>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</si>
  <si>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</si>
  <si>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</si>
  <si>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</si>
  <si>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</si>
  <si>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</si>
  <si>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</si>
  <si>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</si>
  <si>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</si>
  <si>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</si>
  <si>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</si>
  <si>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</si>
  <si>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</si>
  <si>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</si>
  <si>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</si>
  <si>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</si>
  <si>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</si>
  <si>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</si>
  <si>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</si>
  <si>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</si>
  <si>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</si>
  <si>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</si>
  <si>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</si>
  <si>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</si>
  <si>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</si>
  <si>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</si>
  <si>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</si>
  <si>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</si>
  <si>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</si>
  <si>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</si>
  <si>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</si>
  <si>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</si>
  <si>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</si>
  <si>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</si>
  <si>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</si>
  <si>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</si>
  <si>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</si>
  <si>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</si>
  <si>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</si>
  <si>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</si>
  <si>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</si>
  <si>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</si>
  <si>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</si>
  <si>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</si>
  <si>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</si>
  <si>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</si>
  <si>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</si>
  <si>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</si>
  <si>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</si>
  <si>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</si>
  <si>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</si>
  <si>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</si>
  <si>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</si>
  <si>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</si>
  <si>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</si>
  <si>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</si>
  <si>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</si>
  <si>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</si>
  <si>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</si>
  <si>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</si>
  <si>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</si>
  <si>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</si>
  <si>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</si>
  <si>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</si>
  <si>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</si>
  <si>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</si>
  <si>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</si>
  <si>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</si>
  <si>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</si>
  <si>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</si>
  <si>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</si>
  <si>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</si>
  <si>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</si>
  <si>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</si>
  <si>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</si>
  <si>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</si>
  <si>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</si>
  <si>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</si>
  <si>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</si>
  <si>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</si>
  <si>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</si>
  <si>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</si>
  <si>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</si>
  <si>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</si>
  <si>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</si>
  <si>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</si>
  <si>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</si>
  <si>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</si>
  <si>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</si>
  <si>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</si>
  <si>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</si>
  <si>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</si>
  <si>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</si>
  <si>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</si>
  <si>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</si>
  <si>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</si>
  <si>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</si>
  <si>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</si>
  <si>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</si>
  <si>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</si>
  <si>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</si>
  <si>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</si>
  <si>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</si>
  <si>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</si>
  <si>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</si>
  <si>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</si>
  <si>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</si>
  <si>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</si>
  <si>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</si>
  <si>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</si>
  <si>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</si>
  <si>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</si>
  <si>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</si>
  <si>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</si>
  <si>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</si>
  <si>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</si>
  <si>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</si>
  <si>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</si>
  <si>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</si>
  <si>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</si>
  <si>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</si>
  <si>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</si>
  <si>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</si>
  <si>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</si>
  <si>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</si>
  <si>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</si>
  <si>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</si>
  <si>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</si>
  <si>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</si>
  <si>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</si>
  <si>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</si>
  <si>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</si>
  <si>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</si>
  <si>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</si>
  <si>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</si>
  <si>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</si>
  <si>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</si>
  <si>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</si>
  <si>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</si>
  <si>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</si>
  <si>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</si>
  <si>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</si>
  <si>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</si>
  <si>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</si>
  <si>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</si>
  <si>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</si>
  <si>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</si>
  <si>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</si>
  <si>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</si>
  <si>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</si>
  <si>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</si>
  <si>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</si>
  <si>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</si>
  <si>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</si>
  <si>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</si>
  <si>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</si>
  <si>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</si>
  <si>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</si>
  <si>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</si>
  <si>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</si>
  <si>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</si>
  <si>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</si>
  <si>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</si>
  <si>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</si>
  <si>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</si>
  <si>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</si>
  <si>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</si>
  <si>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</si>
  <si>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</si>
  <si>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</si>
  <si>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</si>
  <si>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</si>
  <si>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</si>
  <si>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</si>
  <si>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</si>
  <si>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</si>
  <si>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</si>
  <si>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</si>
  <si>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</si>
  <si>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</si>
  <si>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</si>
  <si>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</si>
  <si>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</si>
  <si>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</si>
  <si>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</si>
  <si>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</si>
  <si>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</si>
  <si>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</si>
  <si>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</si>
  <si>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</si>
  <si>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</si>
  <si>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</si>
  <si>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</si>
  <si>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</si>
  <si>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</si>
  <si>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</si>
  <si>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</si>
  <si>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</si>
  <si>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</si>
  <si>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</si>
  <si>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</si>
  <si>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</si>
  <si>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</si>
  <si>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</si>
  <si>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</si>
  <si>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</si>
  <si>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</si>
  <si>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</si>
  <si>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</si>
  <si>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</si>
  <si>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</si>
  <si>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</si>
  <si>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</si>
  <si>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</si>
  <si>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</si>
  <si>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</si>
  <si>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</si>
  <si>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</si>
  <si>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</si>
  <si>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</si>
  <si>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</si>
  <si>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</si>
  <si>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</si>
  <si>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</si>
  <si>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</si>
  <si>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</si>
  <si>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</si>
  <si>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</si>
  <si>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</si>
  <si>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</si>
  <si>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</si>
  <si>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</si>
  <si>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</si>
  <si>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</si>
  <si>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</si>
  <si>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</si>
  <si>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</si>
  <si>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</si>
  <si>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</si>
  <si>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</si>
  <si>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</si>
  <si>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</si>
  <si>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</si>
  <si>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</si>
  <si>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</si>
  <si>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</si>
  <si>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</si>
  <si>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</si>
  <si>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</si>
  <si>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</si>
  <si>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</si>
  <si>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</si>
  <si>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</si>
  <si>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</si>
  <si>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</si>
  <si>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</si>
  <si>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</si>
  <si>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</si>
  <si>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</si>
  <si>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</si>
  <si>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</si>
  <si>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</si>
  <si>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</si>
  <si>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</si>
  <si>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</si>
  <si>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</si>
  <si>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</si>
  <si>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</si>
  <si>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</si>
  <si>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</si>
  <si>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</si>
  <si>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</si>
  <si>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</si>
  <si>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</si>
  <si>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</si>
  <si>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</si>
  <si>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</si>
  <si>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</si>
  <si>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</si>
  <si>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</si>
  <si>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</si>
  <si>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</si>
  <si>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</si>
  <si>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</si>
  <si>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</si>
  <si>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</si>
  <si>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</si>
  <si>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</si>
  <si>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</si>
  <si>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</si>
  <si>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</si>
  <si>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</si>
  <si>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</si>
  <si>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</si>
  <si>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</si>
  <si>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</si>
  <si>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</si>
  <si>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</si>
  <si>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</si>
  <si>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</si>
  <si>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</si>
  <si>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</si>
  <si>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</si>
  <si>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</si>
  <si>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</si>
  <si>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</si>
  <si>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</si>
  <si>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</si>
  <si>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</si>
  <si>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</si>
  <si>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</si>
  <si>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</si>
  <si>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</si>
  <si>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</si>
  <si>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</si>
  <si>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</si>
  <si>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</si>
  <si>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</si>
  <si>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</si>
  <si>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</si>
  <si>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</si>
  <si>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</si>
  <si>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</si>
  <si>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</si>
  <si>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</si>
  <si>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</si>
  <si>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</si>
  <si>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</si>
  <si>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</si>
  <si>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</si>
  <si>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</si>
  <si>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</si>
  <si>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</si>
  <si>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</si>
  <si>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</si>
  <si>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</si>
  <si>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</si>
  <si>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</si>
  <si>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</si>
  <si>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</si>
  <si>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</si>
  <si>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</si>
  <si>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</si>
  <si>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</si>
  <si>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</si>
  <si>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</si>
  <si>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</si>
  <si>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</si>
  <si>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</si>
  <si>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</si>
  <si>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</si>
  <si>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</si>
  <si>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</si>
  <si>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</si>
  <si>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</si>
  <si>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</si>
  <si>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</si>
  <si>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</si>
  <si>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</si>
  <si>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</si>
  <si>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</si>
  <si>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</si>
  <si>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</si>
  <si>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</si>
  <si>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</si>
  <si>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</si>
  <si>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</si>
  <si>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</si>
  <si>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</si>
  <si>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</si>
  <si>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</si>
  <si>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</si>
  <si>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</si>
  <si>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</si>
  <si>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</si>
  <si>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</si>
  <si>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</si>
  <si>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</si>
  <si>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</si>
  <si>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</si>
  <si>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</si>
  <si>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</si>
  <si>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</si>
  <si>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</si>
  <si>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</si>
  <si>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</si>
  <si>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</si>
  <si>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</si>
  <si>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</si>
  <si>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</si>
  <si>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</si>
  <si>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</si>
  <si>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</si>
  <si>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</si>
  <si>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</si>
  <si>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</si>
  <si>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</si>
  <si>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</si>
  <si>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</si>
  <si>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</si>
  <si>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</si>
  <si>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</si>
  <si>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</si>
  <si>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</si>
  <si>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</si>
  <si>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</si>
  <si>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</si>
  <si>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</si>
  <si>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</si>
  <si>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</si>
  <si>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</si>
  <si>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</si>
  <si>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</si>
  <si>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</si>
  <si>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</si>
  <si>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</si>
  <si>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</si>
  <si>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</si>
  <si>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</si>
  <si>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</si>
  <si>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</si>
  <si>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</si>
  <si>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</si>
  <si>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</si>
  <si>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</si>
  <si>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</si>
  <si>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</si>
  <si>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</si>
  <si>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</si>
  <si>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</si>
  <si>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</si>
  <si>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</si>
  <si>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</si>
  <si>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</si>
  <si>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</si>
  <si>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</si>
  <si>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</si>
  <si>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</si>
  <si>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</si>
  <si>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</si>
  <si>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</si>
  <si>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</si>
  <si>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</si>
  <si>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</si>
  <si>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</si>
  <si>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</si>
  <si>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</si>
  <si>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</si>
  <si>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</si>
  <si>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</si>
  <si>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</si>
  <si>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</si>
  <si>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</si>
  <si>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</si>
  <si>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</si>
  <si>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</si>
  <si>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</si>
  <si>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</si>
  <si>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</si>
  <si>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</si>
  <si>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</si>
  <si>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</si>
  <si>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</si>
  <si>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</si>
  <si>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</si>
  <si>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</si>
  <si>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</si>
  <si>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</si>
  <si>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</si>
  <si>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</si>
  <si>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</si>
  <si>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</si>
  <si>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</si>
  <si>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</si>
  <si>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</si>
  <si>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</si>
  <si>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</si>
  <si>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</si>
  <si>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</si>
  <si>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</si>
  <si>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</si>
  <si>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</si>
  <si>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</si>
  <si>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</si>
  <si>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</si>
  <si>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</si>
  <si>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</si>
  <si>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</si>
  <si>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</si>
  <si>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</si>
  <si>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</si>
  <si>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</si>
  <si>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</si>
  <si>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</si>
  <si>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</si>
  <si>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</si>
  <si>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</si>
  <si>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</si>
  <si>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</si>
  <si>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</si>
  <si>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</si>
  <si>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</si>
  <si>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</si>
  <si>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</si>
  <si>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</si>
  <si>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</si>
  <si>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</si>
  <si>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</si>
  <si>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</si>
  <si>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</si>
  <si>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</si>
  <si>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</si>
  <si>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</si>
  <si>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</si>
  <si>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</si>
  <si>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</si>
  <si>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</si>
  <si>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</si>
  <si>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</si>
  <si>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</si>
  <si>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</si>
  <si>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</si>
  <si>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</si>
  <si>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</si>
  <si>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</si>
  <si>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</si>
  <si>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</si>
  <si>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</si>
  <si>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</si>
  <si>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</si>
  <si>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</si>
  <si>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</si>
  <si>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</si>
  <si>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</si>
  <si>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</si>
  <si>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</si>
  <si>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</si>
  <si>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</si>
  <si>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</si>
  <si>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</si>
  <si>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</si>
  <si>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</si>
  <si>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</si>
  <si>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</si>
  <si>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</si>
  <si>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</si>
  <si>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</si>
  <si>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</si>
  <si>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</si>
  <si>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</si>
  <si>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</si>
  <si>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</si>
  <si>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</si>
  <si>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</si>
  <si>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</si>
  <si>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</si>
  <si>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</si>
  <si>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</si>
  <si>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</si>
  <si>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</si>
  <si>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</si>
  <si>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</si>
  <si>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</si>
  <si>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</si>
  <si>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</si>
  <si>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</si>
  <si>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</si>
  <si>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</si>
  <si>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</si>
  <si>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</si>
  <si>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</si>
  <si>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</si>
  <si>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</si>
  <si>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</si>
  <si>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</si>
  <si>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</si>
  <si>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</si>
  <si>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</si>
  <si>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</si>
  <si>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</si>
  <si>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</si>
  <si>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</si>
  <si>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</si>
  <si>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</si>
  <si>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</si>
  <si>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</si>
  <si>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</si>
  <si>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</si>
  <si>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</si>
  <si>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</si>
  <si>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</si>
  <si>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</si>
  <si>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</si>
  <si>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</si>
  <si>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</si>
  <si>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</si>
  <si>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</si>
  <si>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</si>
  <si>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</si>
  <si>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</si>
  <si>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</si>
  <si>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</si>
  <si>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</si>
  <si>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</si>
  <si>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</si>
  <si>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</si>
  <si>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</si>
  <si>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</si>
  <si>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</si>
  <si>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</si>
  <si>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</si>
  <si>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</si>
  <si>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</si>
  <si>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</si>
  <si>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</si>
  <si>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</si>
  <si>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</si>
  <si>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</si>
  <si>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</si>
  <si>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</si>
  <si>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</si>
  <si>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</si>
  <si>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</si>
  <si>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</si>
  <si>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</si>
  <si>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</si>
  <si>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</si>
  <si>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</si>
  <si>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</si>
  <si>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</si>
  <si>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</si>
  <si>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</si>
  <si>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</si>
  <si>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</si>
  <si>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</si>
  <si>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</si>
  <si>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</si>
  <si>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</si>
  <si>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</si>
  <si>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</si>
  <si>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</si>
  <si>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</si>
  <si>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</si>
  <si>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</si>
  <si>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</si>
  <si>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</si>
  <si>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</si>
  <si>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</si>
  <si>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</si>
  <si>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</si>
  <si>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</si>
  <si>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</si>
  <si>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</si>
  <si>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</si>
  <si>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</si>
  <si>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</si>
  <si>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</si>
  <si>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</si>
  <si>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</si>
  <si>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</si>
  <si>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</si>
  <si>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</si>
  <si>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</si>
  <si>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</si>
  <si>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</si>
  <si>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</si>
  <si>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</si>
  <si>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</si>
  <si>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</si>
  <si>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</si>
  <si>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</si>
  <si>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</si>
  <si>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</si>
  <si>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</si>
  <si>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</si>
  <si>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</si>
  <si>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</si>
  <si>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</si>
  <si>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</si>
  <si>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</si>
  <si>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</si>
  <si>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</si>
  <si>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</si>
  <si>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</si>
  <si>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</si>
  <si>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</si>
  <si>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</si>
  <si>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</si>
  <si>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</si>
  <si>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</si>
  <si>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</si>
  <si>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</si>
  <si>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</si>
  <si>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</si>
  <si>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</si>
  <si>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</si>
  <si>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</si>
  <si>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</si>
  <si>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</si>
  <si>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</si>
  <si>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</si>
  <si>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</si>
  <si>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</si>
  <si>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</si>
  <si>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</si>
  <si>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</si>
  <si>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</si>
  <si>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</si>
  <si>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</si>
  <si>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</si>
  <si>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</si>
  <si>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</si>
  <si>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</si>
  <si>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</si>
  <si>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</si>
  <si>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</si>
  <si>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</si>
  <si>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</si>
  <si>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</si>
  <si>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</si>
  <si>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</si>
  <si>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</si>
  <si>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</si>
  <si>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</si>
  <si>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</si>
  <si>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</si>
  <si>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</si>
  <si>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</si>
  <si>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</si>
  <si>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</si>
  <si>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</si>
  <si>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</si>
  <si>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</si>
  <si>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</si>
  <si>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</si>
  <si>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</si>
  <si>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</si>
  <si>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</si>
  <si>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</si>
  <si>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</si>
  <si>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</si>
  <si>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</si>
  <si>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</si>
  <si>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</si>
  <si>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</si>
  <si>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</si>
  <si>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</si>
  <si>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</si>
  <si>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</si>
  <si>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</si>
  <si>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</si>
  <si>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</si>
  <si>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</si>
  <si>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</si>
  <si>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</si>
  <si>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</si>
  <si>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</si>
  <si>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</si>
  <si>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</si>
  <si>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</si>
  <si>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</si>
  <si>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</si>
  <si>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</si>
  <si>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</si>
  <si>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</si>
  <si>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</si>
  <si>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</si>
  <si>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</si>
  <si>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</si>
  <si>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</si>
  <si>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</si>
  <si>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</si>
  <si>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</si>
  <si>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</si>
  <si>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</si>
  <si>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</si>
  <si>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</si>
  <si>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</si>
  <si>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</si>
  <si>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</si>
  <si>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</si>
  <si>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</si>
  <si>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</si>
  <si>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</si>
  <si>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</si>
  <si>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</si>
  <si>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</si>
  <si>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</si>
  <si>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</si>
  <si>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</si>
  <si>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</si>
  <si>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</si>
  <si>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</si>
  <si>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</si>
  <si>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</si>
  <si>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</si>
  <si>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</si>
  <si>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</si>
  <si>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</si>
  <si>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</si>
  <si>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</si>
  <si>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</si>
  <si>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</si>
  <si>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</si>
  <si>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</si>
  <si>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</si>
  <si>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</si>
  <si>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</si>
  <si>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</si>
  <si>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</si>
  <si>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</si>
  <si>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</si>
  <si>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</si>
  <si>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</si>
  <si>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</si>
  <si>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</si>
  <si>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</si>
  <si>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</si>
  <si>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</si>
  <si>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</si>
  <si>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</si>
  <si>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</si>
  <si>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</si>
  <si>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</si>
  <si>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</si>
  <si>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</si>
  <si>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</si>
  <si>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</si>
  <si>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</si>
  <si>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</si>
  <si>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</si>
  <si>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</si>
  <si>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</si>
  <si>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</si>
  <si>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</si>
  <si>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</si>
  <si>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</si>
  <si>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</si>
  <si>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</si>
  <si>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</si>
  <si>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</si>
  <si>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</si>
  <si>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</si>
  <si>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</si>
  <si>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</si>
  <si>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</si>
  <si>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</si>
  <si>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</si>
  <si>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</si>
  <si>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</si>
  <si>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</si>
  <si>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</si>
  <si>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</si>
  <si>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</si>
  <si>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</si>
  <si>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</si>
  <si>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</si>
  <si>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</si>
  <si>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</si>
  <si>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</si>
  <si>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</si>
  <si>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</si>
  <si>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</si>
  <si>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</si>
  <si>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</si>
  <si>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</si>
  <si>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</si>
  <si>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</si>
  <si>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</si>
  <si>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</si>
  <si>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</si>
  <si>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</si>
  <si>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</si>
  <si>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</si>
  <si>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</si>
  <si>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</si>
  <si>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</si>
  <si>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</si>
  <si>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</si>
  <si>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</si>
  <si>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</si>
  <si>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</si>
  <si>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</si>
  <si>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</si>
  <si>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</si>
  <si>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</si>
  <si>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</si>
  <si>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</si>
  <si>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</si>
  <si>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</si>
  <si>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</si>
  <si>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</si>
  <si>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</si>
  <si>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</si>
  <si>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</si>
  <si>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</si>
  <si>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</si>
  <si>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</si>
  <si>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</si>
  <si>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</si>
  <si>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</si>
  <si>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</si>
  <si>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</si>
  <si>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</si>
  <si>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</si>
  <si>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</si>
  <si>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</si>
  <si>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</si>
  <si>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</si>
  <si>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</si>
  <si>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</si>
  <si>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</si>
  <si>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</si>
  <si>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</si>
  <si>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</si>
  <si>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</si>
  <si>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</si>
  <si>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</si>
  <si>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</si>
  <si>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</si>
  <si>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</si>
  <si>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</si>
  <si>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</si>
  <si>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</si>
  <si>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</si>
  <si>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</si>
  <si>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</si>
  <si>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</si>
  <si>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</si>
  <si>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</si>
  <si>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</si>
  <si>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</si>
  <si>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</si>
  <si>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</si>
  <si>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</si>
  <si>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</si>
  <si>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</si>
  <si>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</si>
  <si>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</si>
  <si>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</si>
  <si>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</si>
  <si>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</si>
  <si>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</si>
  <si>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</si>
  <si>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</si>
  <si>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</si>
  <si>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</si>
  <si>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</si>
  <si>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</si>
  <si>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</si>
  <si>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</si>
  <si>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</si>
  <si>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</si>
  <si>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</si>
  <si>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</si>
  <si>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</si>
  <si>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</si>
  <si>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</si>
  <si>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</si>
  <si>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</si>
  <si>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</si>
  <si>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</si>
  <si>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</si>
  <si>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</si>
  <si>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</si>
  <si>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</si>
  <si>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</si>
  <si>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</si>
  <si>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</si>
  <si>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</si>
  <si>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</si>
  <si>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</si>
  <si>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</si>
  <si>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</si>
  <si>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</si>
  <si>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</si>
  <si>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</si>
  <si>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</si>
  <si>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</si>
  <si>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</si>
  <si>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</si>
  <si>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</si>
  <si>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</si>
  <si>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</si>
  <si>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</si>
  <si>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</si>
  <si>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</si>
  <si>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</si>
  <si>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</si>
  <si>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</si>
  <si>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</si>
  <si>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</si>
  <si>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</si>
  <si>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</si>
  <si>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</si>
  <si>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</si>
  <si>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</si>
  <si>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</si>
  <si>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</si>
  <si>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</si>
  <si>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</si>
  <si>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</si>
  <si>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</si>
  <si>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</si>
  <si>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</si>
  <si>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</si>
  <si>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</si>
  <si>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</si>
  <si>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</si>
  <si>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</si>
  <si>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</si>
  <si>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</si>
  <si>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</si>
  <si>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</si>
  <si>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</si>
  <si>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</si>
  <si>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</si>
  <si>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</si>
  <si>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</si>
  <si>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</si>
  <si>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</si>
  <si>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</si>
  <si>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</si>
  <si>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</si>
  <si>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</si>
  <si>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</si>
  <si>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</si>
  <si>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</si>
  <si>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</si>
  <si>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</si>
  <si>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</si>
  <si>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</si>
  <si>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</si>
  <si>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</si>
  <si>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</si>
  <si>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</si>
  <si>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</si>
  <si>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</si>
  <si>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</si>
  <si>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</si>
  <si>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</si>
  <si>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</si>
  <si>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</si>
  <si>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</si>
  <si>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</si>
  <si>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</si>
  <si>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</si>
  <si>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</si>
  <si>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</si>
  <si>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</si>
  <si>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</si>
  <si>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</si>
  <si>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</si>
  <si>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</si>
  <si>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</si>
  <si>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</si>
  <si>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</si>
  <si>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</si>
  <si>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</si>
  <si>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</si>
  <si>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</si>
  <si>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</si>
  <si>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</si>
  <si>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</si>
  <si>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</si>
  <si>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</si>
  <si>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</si>
  <si>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</si>
  <si>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</si>
  <si>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</si>
  <si>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</si>
  <si>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</si>
  <si>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</si>
  <si>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</si>
  <si>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</si>
  <si>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</si>
  <si>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</si>
  <si>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</si>
  <si>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</si>
  <si>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</si>
  <si>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</si>
  <si>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</si>
  <si>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</si>
  <si>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</si>
  <si>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</si>
  <si>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</si>
  <si>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</si>
  <si>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</si>
  <si>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</si>
  <si>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</si>
  <si>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</si>
  <si>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</si>
  <si>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</si>
  <si>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</si>
  <si>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</si>
  <si>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</si>
  <si>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</si>
  <si>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</si>
  <si>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</si>
  <si>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</si>
  <si>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</si>
  <si>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</si>
  <si>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</si>
  <si>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</si>
  <si>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</si>
  <si>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</si>
  <si>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</si>
  <si>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</si>
  <si>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</si>
  <si>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</si>
  <si>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</si>
  <si>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</si>
  <si>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</si>
  <si>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</si>
  <si>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</si>
  <si>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</si>
  <si>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</si>
  <si>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</si>
  <si>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</si>
  <si>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</si>
  <si>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</si>
  <si>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</si>
  <si>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</si>
  <si>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</si>
  <si>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</si>
  <si>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</si>
  <si>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</si>
  <si>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</si>
  <si>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</si>
  <si>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</si>
  <si>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</si>
  <si>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</si>
  <si>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</si>
  <si>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</si>
  <si>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</si>
  <si>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</si>
  <si>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</si>
  <si>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</si>
  <si>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</si>
  <si>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</si>
  <si>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</si>
  <si>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</si>
  <si>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</si>
  <si>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</si>
  <si>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</si>
  <si>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</si>
  <si>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</si>
  <si>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</si>
  <si>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</si>
  <si>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</si>
  <si>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</si>
  <si>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</si>
  <si>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</si>
  <si>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</si>
  <si>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</si>
  <si>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</si>
  <si>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</si>
  <si>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</si>
  <si>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</si>
  <si>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</si>
  <si>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</si>
  <si>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</si>
  <si>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</si>
  <si>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</si>
  <si>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</si>
  <si>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</si>
  <si>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</si>
  <si>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</si>
  <si>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</si>
  <si>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</si>
  <si>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</si>
  <si>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</si>
  <si>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</si>
  <si>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</si>
  <si>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</si>
  <si>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</si>
  <si>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</si>
  <si>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</si>
  <si>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</si>
  <si>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</si>
  <si>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</si>
  <si>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</si>
  <si>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</si>
  <si>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</si>
  <si>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</si>
  <si>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</si>
  <si>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</si>
  <si>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</si>
  <si>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</si>
  <si>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</si>
  <si>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</si>
  <si>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</si>
  <si>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</si>
  <si>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</si>
  <si>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</si>
  <si>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</si>
  <si>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</si>
  <si>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</si>
  <si>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</si>
  <si>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</si>
  <si>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</si>
  <si>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</si>
  <si>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</si>
  <si>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</si>
  <si>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</si>
  <si>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</si>
  <si>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</si>
  <si>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</si>
  <si>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</si>
  <si>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</si>
  <si>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</si>
  <si>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</si>
  <si>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</si>
  <si>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</si>
  <si>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</si>
  <si>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</si>
  <si>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</si>
  <si>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</si>
  <si>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</si>
  <si>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</si>
  <si>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</si>
  <si>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</si>
  <si>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</si>
  <si>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</si>
  <si>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</si>
  <si>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</si>
  <si>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</si>
  <si>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</si>
  <si>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</si>
  <si>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</si>
  <si>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</si>
  <si>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</si>
  <si>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</si>
  <si>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</si>
  <si>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</si>
  <si>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</si>
  <si>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</si>
  <si>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</si>
  <si>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</si>
  <si>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</si>
  <si>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</si>
  <si>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</si>
  <si>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</si>
  <si>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</si>
  <si>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</si>
  <si>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</si>
  <si>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</si>
  <si>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</si>
  <si>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</si>
  <si>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</si>
  <si>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</si>
  <si>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</si>
  <si>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</si>
  <si>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</si>
  <si>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</si>
  <si>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</si>
  <si>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</si>
  <si>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</si>
  <si>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</si>
  <si>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</si>
  <si>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</si>
  <si>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</si>
  <si>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</si>
  <si>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</si>
  <si>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</si>
  <si>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</si>
  <si>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</si>
  <si>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</si>
  <si>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</si>
  <si>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</si>
  <si>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</si>
  <si>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</si>
  <si>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</si>
  <si>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</si>
  <si>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</si>
  <si>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</si>
  <si>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</si>
  <si>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</si>
  <si>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</si>
  <si>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</si>
  <si>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</si>
  <si>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</si>
  <si>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</si>
  <si>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</si>
  <si>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</si>
  <si>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</si>
  <si>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</si>
  <si>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</si>
  <si>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</si>
  <si>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</si>
  <si>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</si>
  <si>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</si>
  <si>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</si>
  <si>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</si>
  <si>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</si>
  <si>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</si>
  <si>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</si>
  <si>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</si>
  <si>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</si>
  <si>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</si>
  <si>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</si>
  <si>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</si>
  <si>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</si>
  <si>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</si>
  <si>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</si>
  <si>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</si>
  <si>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</si>
  <si>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</si>
  <si>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</si>
  <si>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</si>
  <si>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</si>
  <si>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</si>
  <si>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</si>
  <si>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</si>
  <si>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</si>
  <si>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</si>
  <si>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</si>
  <si>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</si>
  <si>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</si>
  <si>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</si>
  <si>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</si>
  <si>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</si>
  <si>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</si>
  <si>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</si>
  <si>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</si>
  <si>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</si>
  <si>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</si>
  <si>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</si>
  <si>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</si>
  <si>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</si>
  <si>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</si>
  <si>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</si>
  <si>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</si>
  <si>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</si>
  <si>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</si>
  <si>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</si>
  <si>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</si>
  <si>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</si>
  <si>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</si>
  <si>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</si>
  <si>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</si>
  <si>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</si>
  <si>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</si>
  <si>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</si>
  <si>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</si>
  <si>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</si>
  <si>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</si>
  <si>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</si>
  <si>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</si>
  <si>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</si>
  <si>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</si>
  <si>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</si>
  <si>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</si>
  <si>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</si>
  <si>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</si>
  <si>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</si>
  <si>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</si>
  <si>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</si>
  <si>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</si>
  <si>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</si>
  <si>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</si>
  <si>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</si>
  <si>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</si>
  <si>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</si>
  <si>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</si>
  <si>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</si>
  <si>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</si>
  <si>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</si>
  <si>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</si>
  <si>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</si>
  <si>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</si>
  <si>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</si>
  <si>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</si>
  <si>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</si>
  <si>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</si>
  <si>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</si>
  <si>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</si>
  <si>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</si>
  <si>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</si>
  <si>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</si>
  <si>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</si>
  <si>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</si>
  <si>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</si>
  <si>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</si>
  <si>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</si>
  <si>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</si>
  <si>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</si>
  <si>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</si>
  <si>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</si>
  <si>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</si>
  <si>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</si>
  <si>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</si>
  <si>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</si>
  <si>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</si>
  <si>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</si>
  <si>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</si>
  <si>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</si>
  <si>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</si>
  <si>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</si>
  <si>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</si>
  <si>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</si>
  <si>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</si>
  <si>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</si>
  <si>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</si>
  <si>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</si>
  <si>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</si>
  <si>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</si>
  <si>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</si>
  <si>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</si>
  <si>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</si>
  <si>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</si>
  <si>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</si>
  <si>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</si>
  <si>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</si>
  <si>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</si>
  <si>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</si>
  <si>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</si>
  <si>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</si>
  <si>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</si>
  <si>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</si>
  <si>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</si>
  <si>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</si>
  <si>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</si>
  <si>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</si>
  <si>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</si>
  <si>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</si>
  <si>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</si>
  <si>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</si>
  <si>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</si>
  <si>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</si>
  <si>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</si>
  <si>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</si>
  <si>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</si>
  <si>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</si>
  <si>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</si>
  <si>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</si>
  <si>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</si>
  <si>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</si>
  <si>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</si>
  <si>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</si>
  <si>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</si>
  <si>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</si>
  <si>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</si>
  <si>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</si>
  <si>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</si>
  <si>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</si>
  <si>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</si>
  <si>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</si>
  <si>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</si>
  <si>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</si>
  <si>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</si>
  <si>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</si>
  <si>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</si>
  <si>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</si>
  <si>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</si>
  <si>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</si>
  <si>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</si>
  <si>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</si>
  <si>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</si>
  <si>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</si>
  <si>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</si>
  <si>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</si>
  <si>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</si>
  <si>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</si>
  <si>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</si>
  <si>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</si>
  <si>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</si>
  <si>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</si>
  <si>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</si>
  <si>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</si>
  <si>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</si>
  <si>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</si>
  <si>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</si>
  <si>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</si>
  <si>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</si>
  <si>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</si>
  <si>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</si>
  <si>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</si>
  <si>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</si>
  <si>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</si>
  <si>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</si>
  <si>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</si>
  <si>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</si>
  <si>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</si>
  <si>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</si>
  <si>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</si>
  <si>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</si>
  <si>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</si>
  <si>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</si>
  <si>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</si>
  <si>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</si>
  <si>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</si>
  <si>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</si>
  <si>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</si>
  <si>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</si>
  <si>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</si>
  <si>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</si>
  <si>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</si>
  <si>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</si>
  <si>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</si>
  <si>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</si>
  <si>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</si>
  <si>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</si>
  <si>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</si>
  <si>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</si>
  <si>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</si>
  <si>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</si>
  <si>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</si>
  <si>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</si>
  <si>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</si>
  <si>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</si>
  <si>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</si>
  <si>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</si>
  <si>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</si>
  <si>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</si>
  <si>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</si>
  <si>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</si>
  <si>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</si>
  <si>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</si>
  <si>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</si>
  <si>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</si>
  <si>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</si>
  <si>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</si>
  <si>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</si>
  <si>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</si>
  <si>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</si>
  <si>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</si>
  <si>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</si>
  <si>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</si>
  <si>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</si>
  <si>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</si>
  <si>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</si>
  <si>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</si>
  <si>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</si>
  <si>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</si>
  <si>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</si>
  <si>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</si>
  <si>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</si>
  <si>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</si>
  <si>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</si>
  <si>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</si>
  <si>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</si>
  <si>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</si>
  <si>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</si>
  <si>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</si>
  <si>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</si>
  <si>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</si>
  <si>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</si>
  <si>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</si>
  <si>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</si>
  <si>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</si>
  <si>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</si>
  <si>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</si>
  <si>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</si>
  <si>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</si>
  <si>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</si>
  <si>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</si>
  <si>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</si>
  <si>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</si>
  <si>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</si>
  <si>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</si>
  <si>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</si>
  <si>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</si>
  <si>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</si>
  <si>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</si>
  <si>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</si>
  <si>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</si>
  <si>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</si>
  <si>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</si>
  <si>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</si>
  <si>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</si>
  <si>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</si>
  <si>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</si>
  <si>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</si>
  <si>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</si>
  <si>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</si>
  <si>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</si>
  <si>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</si>
  <si>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</si>
  <si>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</si>
  <si>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</si>
  <si>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</si>
  <si>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</si>
  <si>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</si>
  <si>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</si>
  <si>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</si>
  <si>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</si>
  <si>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</si>
  <si>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</si>
  <si>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</si>
  <si>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</si>
  <si>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</si>
  <si>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</si>
  <si>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</si>
  <si>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</si>
  <si>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</si>
  <si>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</si>
  <si>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</si>
  <si>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</si>
  <si>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</si>
  <si>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</si>
  <si>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</si>
  <si>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</si>
  <si>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</si>
  <si>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</si>
  <si>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</si>
  <si>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</si>
  <si>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</si>
  <si>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</si>
  <si>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</si>
  <si>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</si>
  <si>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</si>
  <si>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</si>
  <si>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</si>
  <si>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</si>
  <si>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</si>
  <si>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</si>
  <si>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</si>
  <si>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</si>
  <si>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</si>
  <si>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</si>
  <si>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</si>
  <si>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</si>
  <si>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</si>
  <si>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</si>
  <si>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</si>
  <si>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</si>
  <si>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</si>
  <si>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</si>
  <si>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</si>
  <si>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</si>
  <si>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</si>
  <si>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</si>
  <si>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</si>
  <si>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</si>
  <si>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</si>
  <si>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</si>
  <si>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</si>
  <si>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</si>
  <si>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</si>
  <si>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</si>
  <si>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</si>
  <si>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</si>
  <si>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</si>
  <si>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</si>
  <si>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</si>
  <si>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</si>
  <si>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</si>
  <si>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</si>
  <si>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</si>
  <si>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</si>
  <si>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</si>
  <si>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</si>
  <si>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</si>
  <si>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</si>
  <si>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</si>
  <si>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</si>
  <si>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</si>
  <si>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</si>
  <si>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</si>
  <si>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</si>
  <si>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</si>
  <si>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</si>
  <si>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</si>
  <si>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</si>
  <si>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</si>
  <si>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</si>
  <si>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</si>
  <si>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</si>
  <si>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</si>
  <si>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</si>
  <si>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</si>
  <si>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</si>
  <si>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</si>
  <si>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</si>
  <si>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</si>
  <si>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</si>
  <si>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</si>
  <si>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</si>
  <si>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</si>
  <si>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</si>
  <si>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</si>
  <si>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</si>
  <si>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</si>
  <si>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</si>
  <si>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</si>
  <si>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</si>
  <si>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</si>
  <si>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</si>
  <si>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</si>
  <si>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</si>
  <si>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</si>
  <si>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</si>
  <si>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</si>
  <si>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</si>
  <si>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</si>
  <si>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</si>
  <si>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</si>
  <si>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</si>
  <si>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</si>
  <si>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</si>
  <si>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</si>
  <si>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</si>
  <si>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</si>
  <si>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</si>
  <si>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</si>
  <si>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</si>
  <si>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</si>
  <si>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</si>
  <si>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</si>
  <si>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</si>
  <si>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</si>
  <si>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</si>
  <si>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</si>
  <si>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</si>
  <si>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</si>
  <si>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</si>
  <si>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</si>
  <si>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</si>
  <si>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</si>
  <si>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</si>
  <si>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</si>
  <si>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</si>
  <si>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</si>
  <si>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</si>
  <si>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</si>
  <si>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</si>
  <si>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</si>
  <si>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</si>
  <si>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</si>
  <si>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</si>
  <si>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</si>
  <si>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</si>
  <si>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</si>
  <si>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</si>
  <si>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</si>
  <si>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</si>
  <si>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</si>
  <si>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</si>
  <si>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</si>
  <si>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</si>
  <si>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</si>
  <si>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</si>
  <si>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</si>
  <si>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</si>
  <si>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</si>
  <si>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</si>
  <si>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</si>
  <si>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</si>
  <si>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</si>
  <si>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</si>
  <si>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</si>
  <si>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</si>
  <si>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</si>
  <si>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</si>
  <si>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</si>
  <si>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</si>
  <si>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</si>
  <si>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</si>
  <si>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</si>
  <si>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</si>
  <si>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</si>
  <si>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</si>
  <si>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</si>
  <si>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</si>
  <si>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</si>
  <si>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</si>
  <si>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</si>
  <si>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</si>
  <si>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</si>
  <si>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</si>
  <si>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</si>
  <si>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</si>
  <si>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</si>
  <si>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</si>
  <si>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</si>
  <si>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</si>
  <si>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</si>
  <si>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</si>
  <si>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</si>
  <si>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</si>
  <si>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</si>
  <si>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</si>
  <si>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</si>
  <si>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</si>
  <si>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</si>
  <si>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</si>
  <si>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</si>
  <si>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</si>
  <si>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</si>
  <si>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</si>
  <si>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</si>
  <si>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</si>
  <si>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</si>
  <si>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</si>
  <si>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</si>
  <si>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</si>
  <si>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</si>
  <si>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</si>
  <si>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</si>
  <si>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</si>
  <si>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</si>
  <si>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</si>
  <si>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</si>
  <si>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</si>
  <si>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</si>
  <si>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</si>
  <si>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</si>
  <si>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</si>
  <si>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</si>
  <si>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</si>
  <si>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</si>
  <si>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</si>
  <si>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</si>
  <si>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</si>
  <si>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</si>
  <si>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</si>
  <si>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</si>
  <si>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</si>
  <si>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</si>
  <si>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</si>
  <si>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</si>
  <si>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</si>
  <si>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</si>
  <si>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</si>
  <si>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</si>
  <si>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</si>
  <si>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</si>
  <si>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</si>
  <si>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</si>
  <si>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</si>
  <si>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</si>
  <si>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</si>
  <si>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</si>
  <si>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</si>
  <si>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</si>
  <si>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</si>
  <si>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</si>
  <si>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</si>
  <si>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</si>
  <si>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</si>
  <si>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</si>
  <si>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</si>
  <si>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</si>
  <si>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</si>
  <si>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</si>
  <si>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</si>
  <si>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</si>
  <si>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</si>
  <si>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</si>
  <si>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</si>
  <si>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</si>
  <si>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</si>
  <si>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</si>
  <si>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</si>
  <si>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</si>
  <si>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</si>
  <si>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</si>
  <si>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</si>
  <si>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</si>
  <si>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</si>
  <si>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</si>
  <si>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</si>
  <si>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</si>
  <si>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</si>
  <si>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</si>
  <si>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</si>
  <si>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</si>
  <si>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</si>
  <si>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</si>
  <si>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</si>
  <si>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</si>
  <si>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</si>
  <si>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</si>
  <si>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</si>
  <si>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</si>
  <si>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</si>
  <si>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</si>
  <si>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</si>
  <si>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</si>
  <si>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</si>
  <si>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</si>
  <si>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</si>
  <si>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</si>
  <si>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</si>
  <si>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</si>
  <si>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</si>
  <si>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</si>
  <si>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</si>
  <si>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</si>
  <si>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</si>
  <si>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</si>
  <si>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</si>
  <si>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</si>
  <si>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</si>
  <si>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</si>
  <si>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</si>
  <si>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</si>
  <si>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</si>
  <si>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</si>
  <si>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</si>
  <si>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</si>
  <si>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</si>
  <si>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</si>
  <si>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</si>
  <si>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</si>
  <si>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</si>
  <si>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</si>
  <si>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</si>
  <si>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</si>
  <si>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</si>
  <si>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</si>
  <si>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</si>
  <si>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</si>
  <si>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</si>
  <si>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</si>
  <si>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</si>
  <si>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</si>
  <si>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</si>
  <si>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</si>
  <si>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</si>
  <si>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</si>
  <si>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</si>
  <si>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</si>
  <si>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</si>
  <si>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</si>
  <si>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</si>
  <si>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</si>
  <si>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</si>
  <si>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</si>
  <si>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</si>
  <si>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</si>
  <si>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</si>
  <si>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</si>
  <si>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</si>
  <si>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</si>
  <si>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</si>
  <si>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</si>
  <si>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</si>
  <si>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</si>
  <si>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</si>
  <si>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</si>
  <si>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</si>
  <si>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</si>
  <si>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</si>
  <si>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</si>
  <si>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</si>
  <si>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</si>
  <si>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</si>
  <si>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</si>
  <si>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</si>
  <si>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</si>
  <si>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</si>
  <si>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</si>
  <si>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</si>
  <si>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</si>
  <si>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</si>
  <si>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</si>
  <si>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</si>
  <si>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</si>
  <si>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</si>
  <si>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</si>
  <si>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</si>
  <si>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</si>
  <si>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</si>
  <si>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</si>
  <si>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</si>
  <si>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</si>
  <si>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</si>
  <si>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</si>
  <si>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</si>
  <si>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</si>
  <si>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</si>
  <si>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</si>
  <si>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</si>
  <si>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</si>
  <si>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</si>
  <si>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</si>
  <si>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</si>
  <si>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</si>
  <si>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</si>
  <si>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</si>
  <si>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</si>
  <si>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</si>
  <si>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</si>
  <si>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</si>
  <si>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</si>
  <si>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</si>
  <si>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</si>
  <si>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</si>
  <si>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</si>
  <si>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</si>
  <si>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</si>
  <si>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</si>
  <si>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</si>
  <si>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</si>
  <si>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</si>
  <si>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</si>
  <si>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</si>
  <si>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</si>
  <si>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</si>
  <si>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</si>
  <si>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</si>
  <si>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</si>
  <si>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</si>
  <si>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</si>
  <si>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</si>
  <si>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</si>
  <si>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</si>
  <si>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</si>
  <si>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</si>
  <si>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</si>
  <si>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</si>
  <si>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</si>
  <si>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</si>
  <si>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</si>
  <si>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</si>
  <si>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</si>
  <si>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</si>
  <si>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</si>
  <si>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</si>
  <si>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</si>
  <si>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</si>
  <si>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</si>
  <si>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</si>
  <si>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</si>
  <si>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</si>
  <si>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</si>
  <si>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</si>
  <si>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</si>
  <si>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</si>
  <si>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</si>
  <si>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</si>
  <si>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</si>
  <si>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</si>
  <si>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</si>
  <si>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</si>
  <si>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</si>
  <si>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</si>
  <si>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</si>
  <si>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</si>
  <si>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</si>
  <si>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</si>
  <si>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</si>
  <si>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</si>
  <si>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</si>
  <si>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</si>
  <si>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</si>
  <si>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</si>
  <si>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</si>
  <si>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</si>
  <si>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</si>
  <si>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</si>
  <si>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</si>
  <si>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</si>
  <si>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</si>
  <si>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</si>
  <si>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</si>
  <si>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</si>
  <si>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</si>
  <si>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</si>
  <si>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</si>
  <si>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</si>
  <si>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</si>
  <si>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</si>
  <si>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</si>
  <si>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</si>
  <si>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</si>
  <si>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</si>
  <si>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</si>
  <si>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</si>
  <si>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</si>
  <si>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</si>
  <si>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</si>
  <si>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</si>
  <si>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</si>
  <si>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</si>
  <si>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</si>
  <si>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</si>
  <si>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</si>
  <si>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</si>
  <si>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</si>
  <si>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</si>
  <si>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</si>
  <si>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</si>
  <si>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</si>
  <si>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</si>
  <si>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</si>
  <si>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</si>
  <si>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</si>
  <si>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</si>
  <si>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</si>
  <si>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</si>
  <si>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</si>
  <si>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</si>
  <si>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</si>
  <si>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</si>
  <si>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</si>
  <si>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</si>
  <si>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</si>
  <si>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</si>
  <si>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</si>
  <si>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</si>
  <si>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</si>
  <si>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</si>
  <si>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</si>
  <si>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</si>
  <si>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</si>
  <si>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</si>
  <si>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</si>
  <si>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</si>
  <si>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</si>
  <si>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</si>
  <si>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</si>
  <si>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</si>
  <si>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</si>
  <si>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</si>
  <si>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</si>
  <si>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</si>
  <si>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</si>
  <si>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</si>
  <si>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</si>
  <si>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</si>
  <si>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</si>
  <si>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</si>
  <si>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</si>
  <si>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</si>
  <si>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</si>
  <si>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</si>
  <si>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</si>
  <si>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</si>
  <si>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</si>
  <si>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</si>
  <si>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</si>
  <si>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</si>
  <si>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</si>
  <si>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</si>
  <si>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</si>
  <si>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</si>
  <si>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</si>
  <si>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</si>
  <si>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</si>
  <si>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</si>
  <si>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</si>
  <si>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</si>
  <si>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</si>
  <si>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</si>
  <si>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</si>
  <si>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</si>
  <si>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</si>
  <si>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</si>
  <si>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</si>
  <si>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</si>
  <si>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</si>
  <si>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</si>
  <si>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</si>
  <si>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</si>
  <si>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</si>
  <si>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</si>
  <si>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</si>
  <si>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</si>
  <si>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</si>
  <si>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</si>
  <si>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</si>
  <si>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</si>
  <si>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</si>
  <si>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</si>
  <si>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</si>
  <si>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</si>
  <si>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</si>
  <si>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</si>
  <si>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</si>
  <si>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</si>
  <si>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</si>
  <si>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</si>
  <si>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</si>
  <si>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</si>
  <si>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</si>
  <si>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</si>
  <si>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</si>
  <si>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</si>
  <si>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</si>
  <si>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</si>
  <si>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</si>
  <si>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</si>
  <si>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</si>
  <si>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</si>
  <si>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</si>
  <si>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</si>
  <si>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</si>
  <si>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</si>
  <si>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</si>
  <si>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</si>
  <si>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</si>
  <si>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</si>
  <si>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</si>
  <si>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</si>
  <si>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</si>
  <si>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</si>
  <si>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</si>
  <si>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</si>
  <si>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</si>
  <si>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</si>
  <si>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</si>
  <si>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</si>
  <si>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</si>
  <si>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</si>
  <si>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</si>
  <si>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</si>
  <si>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</si>
  <si>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</si>
  <si>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</si>
  <si>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</si>
  <si>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</si>
  <si>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</si>
  <si>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</si>
  <si>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</si>
  <si>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</si>
  <si>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</si>
  <si>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</si>
  <si>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</si>
  <si>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</si>
  <si>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</si>
  <si>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</si>
  <si>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</si>
  <si>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</si>
  <si>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</si>
  <si>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</si>
  <si>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</si>
  <si>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</si>
  <si>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</si>
  <si>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</si>
  <si>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</si>
  <si>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</si>
  <si>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</si>
  <si>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</si>
  <si>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</si>
  <si>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</si>
  <si>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</si>
  <si>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</si>
  <si>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</si>
  <si>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</si>
  <si>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</si>
  <si>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</si>
  <si>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</si>
  <si>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</si>
  <si>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</si>
  <si>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</si>
  <si>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</si>
  <si>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</si>
  <si>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</si>
  <si>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</si>
  <si>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</si>
  <si>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</si>
  <si>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</si>
  <si>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</si>
  <si>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</si>
  <si>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</si>
  <si>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</si>
  <si>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</si>
  <si>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</si>
  <si>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</si>
  <si>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</si>
  <si>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</si>
  <si>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</si>
  <si>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</si>
  <si>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</si>
  <si>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</si>
  <si>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</si>
  <si>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</si>
  <si>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</si>
  <si>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</si>
  <si>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</si>
  <si>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</si>
  <si>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</si>
  <si>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</si>
  <si>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</si>
  <si>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</si>
  <si>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</si>
  <si>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</si>
  <si>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</si>
  <si>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</si>
  <si>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</si>
  <si>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</si>
  <si>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</si>
  <si>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</si>
  <si>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</si>
  <si>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</si>
  <si>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</si>
  <si>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</si>
  <si>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</si>
  <si>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</si>
  <si>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</si>
  <si>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</si>
  <si>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</si>
  <si>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</si>
  <si>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</si>
  <si>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</si>
  <si>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</si>
  <si>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</si>
  <si>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</si>
  <si>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</si>
  <si>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</si>
  <si>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</si>
  <si>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</si>
  <si>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</si>
  <si>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</si>
  <si>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</si>
  <si>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</si>
  <si>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</si>
  <si>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</si>
  <si>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</si>
  <si>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</si>
  <si>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</si>
  <si>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</si>
  <si>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</si>
  <si>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</si>
  <si>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</si>
  <si>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</si>
  <si>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</si>
  <si>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</si>
  <si>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</si>
  <si>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</si>
  <si>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</si>
  <si>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</si>
  <si>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</si>
  <si>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</si>
  <si>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</si>
  <si>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</si>
  <si>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</si>
  <si>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</si>
  <si>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</si>
  <si>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</si>
  <si>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</si>
  <si>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</si>
  <si>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</si>
  <si>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</si>
  <si>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</si>
  <si>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</si>
  <si>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</si>
  <si>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</si>
  <si>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</si>
  <si>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</si>
  <si>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</si>
  <si>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</si>
  <si>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</si>
  <si>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</si>
  <si>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</si>
  <si>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</si>
  <si>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</si>
  <si>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</si>
  <si>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</si>
  <si>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</si>
  <si>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</si>
  <si>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</si>
  <si>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</si>
  <si>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</si>
  <si>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</si>
  <si>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</si>
  <si>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</si>
  <si>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</si>
  <si>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</si>
  <si>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</si>
  <si>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</si>
  <si>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</si>
  <si>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</si>
  <si>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</si>
  <si>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</si>
  <si>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</si>
  <si>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</si>
  <si>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</si>
  <si>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</si>
  <si>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</si>
  <si>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</si>
  <si>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</si>
  <si>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</si>
  <si>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</si>
  <si>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</si>
  <si>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</si>
  <si>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</si>
  <si>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</si>
  <si>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</si>
  <si>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</si>
  <si>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</si>
  <si>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</si>
  <si>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</si>
  <si>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</si>
  <si>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</si>
  <si>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</si>
  <si>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</si>
  <si>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</si>
  <si>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</si>
  <si>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</si>
  <si>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</si>
  <si>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</si>
  <si>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</si>
  <si>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</si>
  <si>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</si>
  <si>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</si>
  <si>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</si>
  <si>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</si>
  <si>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</si>
  <si>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</si>
  <si>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</si>
  <si>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</si>
  <si>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</si>
  <si>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</si>
  <si>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</si>
  <si>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</si>
  <si>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</si>
  <si>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</si>
  <si>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</si>
  <si>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</si>
  <si>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</si>
  <si>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</si>
  <si>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</si>
  <si>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</si>
  <si>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</si>
  <si>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</si>
  <si>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</si>
  <si>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</si>
  <si>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</si>
  <si>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</si>
  <si>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</si>
  <si>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</si>
  <si>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</si>
  <si>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</si>
  <si>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</si>
  <si>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</si>
  <si>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</si>
  <si>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</si>
  <si>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</si>
  <si>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</si>
  <si>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</si>
  <si>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</si>
  <si>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</si>
  <si>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</si>
  <si>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</si>
  <si>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</si>
  <si>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</si>
  <si>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</si>
  <si>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</si>
  <si>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</si>
  <si>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</si>
  <si>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</si>
  <si>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</si>
  <si>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</si>
  <si>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</si>
  <si>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</si>
  <si>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</si>
  <si>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</si>
  <si>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</si>
  <si>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</si>
  <si>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</si>
  <si>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</si>
  <si>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</si>
  <si>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</si>
  <si>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</si>
  <si>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</si>
  <si>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</si>
  <si>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</si>
  <si>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</si>
  <si>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</si>
  <si>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</si>
  <si>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</si>
  <si>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</si>
  <si>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</si>
  <si>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</si>
  <si>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</si>
  <si>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</si>
  <si>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</si>
  <si>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</si>
  <si>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</si>
  <si>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</si>
  <si>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</si>
  <si>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</si>
  <si>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</si>
  <si>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</si>
  <si>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</si>
  <si>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</si>
  <si>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</si>
  <si>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</si>
  <si>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</si>
  <si>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</si>
  <si>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</si>
  <si>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</si>
  <si>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</si>
  <si>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</si>
  <si>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</si>
  <si>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</si>
  <si>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</si>
  <si>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</si>
  <si>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</si>
  <si>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</si>
  <si>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</si>
  <si>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</si>
  <si>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</si>
  <si>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</si>
  <si>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</si>
  <si>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</si>
  <si>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</si>
  <si>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</si>
  <si>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</si>
  <si>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</si>
  <si>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</si>
  <si>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</si>
  <si>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</si>
  <si>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</si>
  <si>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</si>
  <si>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</si>
  <si>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</si>
  <si>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</si>
  <si>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</si>
  <si>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</si>
  <si>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</si>
  <si>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</si>
  <si>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</si>
  <si>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</si>
  <si>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</si>
  <si>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</si>
  <si>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</si>
  <si>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</si>
  <si>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</si>
  <si>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</si>
  <si>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</si>
  <si>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</si>
  <si>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</si>
  <si>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</si>
  <si>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</si>
  <si>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</si>
  <si>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</si>
  <si>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</si>
  <si>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</si>
  <si>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</si>
  <si>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</si>
  <si>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</si>
  <si>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</si>
  <si>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</si>
  <si>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</si>
  <si>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</si>
  <si>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</si>
  <si>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</si>
  <si>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</si>
  <si>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</si>
  <si>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</si>
  <si>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</si>
  <si>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</si>
  <si>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</si>
  <si>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</si>
  <si>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</si>
  <si>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</si>
  <si>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</si>
  <si>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</si>
  <si>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</si>
  <si>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</si>
  <si>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</si>
  <si>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</si>
  <si>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</si>
  <si>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</si>
  <si>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</si>
  <si>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</si>
  <si>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</si>
  <si>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</si>
  <si>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</si>
  <si>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</si>
  <si>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</si>
  <si>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</si>
  <si>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</si>
  <si>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</si>
  <si>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</si>
  <si>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</si>
  <si>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</si>
  <si>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</si>
  <si>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</si>
  <si>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</si>
  <si>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</si>
  <si>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</si>
  <si>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</si>
  <si>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</si>
  <si>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</si>
  <si>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</si>
  <si>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</si>
  <si>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</si>
  <si>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</si>
  <si>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</si>
  <si>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</si>
  <si>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</si>
  <si>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</si>
  <si>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</si>
  <si>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</si>
  <si>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</si>
  <si>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</si>
  <si>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</si>
  <si>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</si>
  <si>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</si>
  <si>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</si>
  <si>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</si>
  <si>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</si>
  <si>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</si>
  <si>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</si>
  <si>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</si>
  <si>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</si>
  <si>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</si>
  <si>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</si>
  <si>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</si>
  <si>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</si>
  <si>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</si>
  <si>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</si>
  <si>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</si>
  <si>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</si>
  <si>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</si>
  <si>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</si>
  <si>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</si>
  <si>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</si>
  <si>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</si>
  <si>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</si>
  <si>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</si>
  <si>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</si>
  <si>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</si>
  <si>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</si>
  <si>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</si>
  <si>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</si>
  <si>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</si>
  <si>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</si>
  <si>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</si>
  <si>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</si>
  <si>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</si>
  <si>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</si>
  <si>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</si>
  <si>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</si>
  <si>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</si>
  <si>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</si>
  <si>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</si>
  <si>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</si>
  <si>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</si>
  <si>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</si>
  <si>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</si>
  <si>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</si>
  <si>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</si>
  <si>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</si>
  <si>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</si>
  <si>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</si>
  <si>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</si>
  <si>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</si>
  <si>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</si>
  <si>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</si>
  <si>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</si>
  <si>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</si>
  <si>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</si>
  <si>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</si>
  <si>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</si>
  <si>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</si>
  <si>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</si>
  <si>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</si>
  <si>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</si>
  <si>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</si>
  <si>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</si>
  <si>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</si>
  <si>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</si>
  <si>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</si>
  <si>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</si>
  <si>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</si>
  <si>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</si>
  <si>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</si>
  <si>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</si>
  <si>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</si>
  <si>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</si>
  <si>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</si>
  <si>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</si>
  <si>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</si>
  <si>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</si>
  <si>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</si>
  <si>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</si>
  <si>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</si>
  <si>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</si>
  <si>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</si>
  <si>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</si>
  <si>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</si>
  <si>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</si>
  <si>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</si>
  <si>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</si>
  <si>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</si>
  <si>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</si>
  <si>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</si>
  <si>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</si>
  <si>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</si>
  <si>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</si>
  <si>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</si>
  <si>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</si>
  <si>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</si>
  <si>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</si>
  <si>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</si>
  <si>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</si>
  <si>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</si>
  <si>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</si>
  <si>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</si>
  <si>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</si>
  <si>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</si>
  <si>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</si>
  <si>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</si>
  <si>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</si>
  <si>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</si>
  <si>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</si>
  <si>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</si>
  <si>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</si>
  <si>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</si>
  <si>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</si>
  <si>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</si>
  <si>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</si>
  <si>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</si>
  <si>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</si>
  <si>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</si>
  <si>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</si>
  <si>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</si>
  <si>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</si>
  <si>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</si>
  <si>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</si>
  <si>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</si>
  <si>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</si>
  <si>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</si>
  <si>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</si>
  <si>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</si>
  <si>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</si>
  <si>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</si>
  <si>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</si>
  <si>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</si>
  <si>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</si>
  <si>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</si>
  <si>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</si>
  <si>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</si>
  <si>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</si>
  <si>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</si>
  <si>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</si>
  <si>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</si>
  <si>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</si>
  <si>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</si>
  <si>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</si>
  <si>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</si>
  <si>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</si>
  <si>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</si>
  <si>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</si>
  <si>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</si>
  <si>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</si>
  <si>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</si>
  <si>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</si>
  <si>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</si>
  <si>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</si>
  <si>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</si>
  <si>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</si>
  <si>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</si>
  <si>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</si>
  <si>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</si>
  <si>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</si>
  <si>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</si>
  <si>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</si>
  <si>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</si>
  <si>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</si>
  <si>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</si>
  <si>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</si>
  <si>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</si>
  <si>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</si>
  <si>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</si>
  <si>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</si>
  <si>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</si>
  <si>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</si>
  <si>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</si>
  <si>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</si>
  <si>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</si>
  <si>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</si>
  <si>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</si>
  <si>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</si>
  <si>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</si>
  <si>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</si>
  <si>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</si>
  <si>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</si>
  <si>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</si>
  <si>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</si>
  <si>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</si>
  <si>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</si>
  <si>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</si>
  <si>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</si>
  <si>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</si>
  <si>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</si>
  <si>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</si>
  <si>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</si>
  <si>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</si>
  <si>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</si>
  <si>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</si>
  <si>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</si>
  <si>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</si>
  <si>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</si>
  <si>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</si>
  <si>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</si>
  <si>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</si>
  <si>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</si>
  <si>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</si>
  <si>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</si>
  <si>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</si>
  <si>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</si>
  <si>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</si>
  <si>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</si>
  <si>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</si>
  <si>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</si>
  <si>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</si>
  <si>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</si>
  <si>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</si>
  <si>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</si>
  <si>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</si>
  <si>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</si>
  <si>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</si>
  <si>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</si>
  <si>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</si>
  <si>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</si>
  <si>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</si>
  <si>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</si>
  <si>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</si>
  <si>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</si>
  <si>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</si>
  <si>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</si>
  <si>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</si>
  <si>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</si>
  <si>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</si>
  <si>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</si>
  <si>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</si>
  <si>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</si>
  <si>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</si>
  <si>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</si>
  <si>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</si>
  <si>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</si>
  <si>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</si>
  <si>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</si>
  <si>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</si>
  <si>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</si>
  <si>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</si>
  <si>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</si>
  <si>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</si>
  <si>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</si>
  <si>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</si>
  <si>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</si>
  <si>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</si>
  <si>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</si>
  <si>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</si>
  <si>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</si>
  <si>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</si>
  <si>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</si>
  <si>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</si>
  <si>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</si>
  <si>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</si>
  <si>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</si>
  <si>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</si>
  <si>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</si>
  <si>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</si>
  <si>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</si>
  <si>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</si>
  <si>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</si>
  <si>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</si>
  <si>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</si>
  <si>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</si>
  <si>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</si>
  <si>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</si>
  <si>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</si>
  <si>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</si>
  <si>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</si>
  <si>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</si>
  <si>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</si>
  <si>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</si>
  <si>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</si>
  <si>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</si>
  <si>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</si>
  <si>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</si>
  <si>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</si>
  <si>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</si>
  <si>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</si>
  <si>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</si>
  <si>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</si>
  <si>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</si>
  <si>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</si>
  <si>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</si>
  <si>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</si>
  <si>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</si>
  <si>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</si>
  <si>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</si>
  <si>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</si>
  <si>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</si>
  <si>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</si>
  <si>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</si>
  <si>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</si>
  <si>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</si>
  <si>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</si>
  <si>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</si>
  <si>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</si>
  <si>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</si>
  <si>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</si>
  <si>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</si>
  <si>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</si>
  <si>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</si>
  <si>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</si>
  <si>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</si>
  <si>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</si>
  <si>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</si>
  <si>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</si>
  <si>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</si>
  <si>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</si>
  <si>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</si>
  <si>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</si>
  <si>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</si>
  <si>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</si>
  <si>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</si>
  <si>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</si>
  <si>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</si>
  <si>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</si>
  <si>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</si>
  <si>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</si>
  <si>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</si>
  <si>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</si>
  <si>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</si>
  <si>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</si>
  <si>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</si>
  <si>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</si>
  <si>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</si>
  <si>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</si>
  <si>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</si>
  <si>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</si>
  <si>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</si>
  <si>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</si>
  <si>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</si>
  <si>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</si>
  <si>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</si>
  <si>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</si>
  <si>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</si>
  <si>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</si>
  <si>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</si>
  <si>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</si>
  <si>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</si>
  <si>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</si>
  <si>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</si>
  <si>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</si>
  <si>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</si>
  <si>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</si>
  <si>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</si>
  <si>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</si>
  <si>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</si>
  <si>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</si>
  <si>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</si>
  <si>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</si>
  <si>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</si>
  <si>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</si>
  <si>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</si>
  <si>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</si>
  <si>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</si>
  <si>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</si>
  <si>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</si>
  <si>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</si>
  <si>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</si>
  <si>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</si>
  <si>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</si>
  <si>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</si>
  <si>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</si>
  <si>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</si>
  <si>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</si>
  <si>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</si>
  <si>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</si>
  <si>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</si>
  <si>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</si>
  <si>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</si>
  <si>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</si>
  <si>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</si>
  <si>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</si>
  <si>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</si>
  <si>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</si>
  <si>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</si>
  <si>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</si>
  <si>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</si>
  <si>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</si>
  <si>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</si>
  <si>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</si>
  <si>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</si>
  <si>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</si>
  <si>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</si>
  <si>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</si>
  <si>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</si>
  <si>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</si>
  <si>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</si>
  <si>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</si>
  <si>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</si>
  <si>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</si>
  <si>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</si>
  <si>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</si>
  <si>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</si>
  <si>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</si>
  <si>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</si>
  <si>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</si>
  <si>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</si>
  <si>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</si>
  <si>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</si>
  <si>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</si>
  <si>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</si>
  <si>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</si>
  <si>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</si>
  <si>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</si>
  <si>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</si>
  <si>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</si>
  <si>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</si>
  <si>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</si>
  <si>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</si>
  <si>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</si>
  <si>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</si>
  <si>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</si>
  <si>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</si>
  <si>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</si>
  <si>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</si>
  <si>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</si>
  <si>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</si>
  <si>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</si>
  <si>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</si>
  <si>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</si>
  <si>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</si>
  <si>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</si>
  <si>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</si>
  <si>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</si>
  <si>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</si>
  <si>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</si>
  <si>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</si>
  <si>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</si>
  <si>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</si>
  <si>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</si>
  <si>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</si>
  <si>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</si>
  <si>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</si>
  <si>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</si>
  <si>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</si>
  <si>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</si>
  <si>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</si>
  <si>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</si>
  <si>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</si>
  <si>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</si>
  <si>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</si>
  <si>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</si>
  <si>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</si>
  <si>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</si>
  <si>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</si>
  <si>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</si>
  <si>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</si>
  <si>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</si>
  <si>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</si>
  <si>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</si>
  <si>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</si>
  <si>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</si>
  <si>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</si>
  <si>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</si>
  <si>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</si>
  <si>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</si>
  <si>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</si>
  <si>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</si>
  <si>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</si>
  <si>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</si>
  <si>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</si>
  <si>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</si>
  <si>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</si>
  <si>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</si>
  <si>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</si>
  <si>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</si>
  <si>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</si>
  <si>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</si>
  <si>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</si>
  <si>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</si>
  <si>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</si>
  <si>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</si>
  <si>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</si>
  <si>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</si>
  <si>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</si>
  <si>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</si>
  <si>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</si>
  <si>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</si>
  <si>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</si>
  <si>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</si>
  <si>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</si>
  <si>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</si>
  <si>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</si>
  <si>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</si>
  <si>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</si>
  <si>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</si>
  <si>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</si>
  <si>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</si>
  <si>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</si>
  <si>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</si>
  <si>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</si>
  <si>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</si>
  <si>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</si>
  <si>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</si>
  <si>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</si>
  <si>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</si>
  <si>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</si>
  <si>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</si>
  <si>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</si>
  <si>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</si>
  <si>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</si>
  <si>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</si>
  <si>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</si>
  <si>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</si>
  <si>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</si>
  <si>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</si>
  <si>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</si>
  <si>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</si>
  <si>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</si>
  <si>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</si>
  <si>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</si>
  <si>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</si>
  <si>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</si>
  <si>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</si>
  <si>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</si>
  <si>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</si>
  <si>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</si>
  <si>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</si>
  <si>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</si>
  <si>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</si>
  <si>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</si>
  <si>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</si>
  <si>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</si>
  <si>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</si>
  <si>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</si>
  <si>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</si>
  <si>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</si>
  <si>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</si>
  <si>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</si>
  <si>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</si>
  <si>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</si>
  <si>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</si>
  <si>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</si>
  <si>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</si>
  <si>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</si>
  <si>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</si>
  <si>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</si>
  <si>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</si>
  <si>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</si>
  <si>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</si>
  <si>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</si>
  <si>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</si>
  <si>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</si>
  <si>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</si>
  <si>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</si>
  <si>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</si>
  <si>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</si>
  <si>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</si>
  <si>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</si>
  <si>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</si>
  <si>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</si>
  <si>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</si>
  <si>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</si>
  <si>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</si>
  <si>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</si>
  <si>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</si>
  <si>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</si>
  <si>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</si>
  <si>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</si>
  <si>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</si>
  <si>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</si>
  <si>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</si>
  <si>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</si>
  <si>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</si>
  <si>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</si>
  <si>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</si>
  <si>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</si>
  <si>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</si>
  <si>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</si>
  <si>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</si>
  <si>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</si>
  <si>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</si>
  <si>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</si>
  <si>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</si>
  <si>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</si>
  <si>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</si>
  <si>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</si>
  <si>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</si>
  <si>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</si>
  <si>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</si>
  <si>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</si>
  <si>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</si>
  <si>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</si>
  <si>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</si>
  <si>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</si>
  <si>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</si>
  <si>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</si>
  <si>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</si>
  <si>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</si>
  <si>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</si>
  <si>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</si>
  <si>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</si>
  <si>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</si>
  <si>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</si>
  <si>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</si>
  <si>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</si>
  <si>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</si>
  <si>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</si>
  <si>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</si>
  <si>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</si>
  <si>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</si>
  <si>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</si>
  <si>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</si>
  <si>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</si>
  <si>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</si>
  <si>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</si>
  <si>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</si>
  <si>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</si>
  <si>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</si>
  <si>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</si>
  <si>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</si>
  <si>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</si>
  <si>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</si>
  <si>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</si>
  <si>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</si>
  <si>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</si>
  <si>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</si>
  <si>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</si>
  <si>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</si>
  <si>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</si>
  <si>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</si>
  <si>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</si>
  <si>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</si>
  <si>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</si>
  <si>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</si>
  <si>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</si>
  <si>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</si>
  <si>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</si>
  <si>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</si>
  <si>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</si>
  <si>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</si>
  <si>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</si>
  <si>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</si>
  <si>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</si>
  <si>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</si>
  <si>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</si>
  <si>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</si>
  <si>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</si>
  <si>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</si>
  <si>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</si>
  <si>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</si>
  <si>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</si>
  <si>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</si>
  <si>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</si>
  <si>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</si>
  <si>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</si>
  <si>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</si>
  <si>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</si>
  <si>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</si>
  <si>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</si>
  <si>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</si>
  <si>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</si>
  <si>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</si>
  <si>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</si>
  <si>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</si>
  <si>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</si>
  <si>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</si>
  <si>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</si>
  <si>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</si>
  <si>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</si>
  <si>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</si>
  <si>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</si>
  <si>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</si>
  <si>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</si>
  <si>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</si>
  <si>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</si>
  <si>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</si>
  <si>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</si>
  <si>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</si>
  <si>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</si>
  <si>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</si>
  <si>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</si>
  <si>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</si>
  <si>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</si>
  <si>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</si>
  <si>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</si>
  <si>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</si>
  <si>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</si>
  <si>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</si>
  <si>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</si>
  <si>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</si>
  <si>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</si>
  <si>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</si>
  <si>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</si>
  <si>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</si>
  <si>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</si>
  <si>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</si>
  <si>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</si>
  <si>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</si>
  <si>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</si>
  <si>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</si>
  <si>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</si>
  <si>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</si>
  <si>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</si>
  <si>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</si>
  <si>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</si>
  <si>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</si>
  <si>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</si>
  <si>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</si>
  <si>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</si>
  <si>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</si>
  <si>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</si>
  <si>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</si>
  <si>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</si>
  <si>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</si>
  <si>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</si>
  <si>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</si>
  <si>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</si>
  <si>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</si>
  <si>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</si>
  <si>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</si>
  <si>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</si>
  <si>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</si>
  <si>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</si>
  <si>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</si>
  <si>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</si>
  <si>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</si>
  <si>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</si>
  <si>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</si>
  <si>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</si>
  <si>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</si>
  <si>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</si>
  <si>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</si>
  <si>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</si>
  <si>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</si>
  <si>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</si>
  <si>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</si>
  <si>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</si>
  <si>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</si>
  <si>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</si>
  <si>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</si>
  <si>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</si>
  <si>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</si>
  <si>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</si>
  <si>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</si>
  <si>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</si>
  <si>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</si>
  <si>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</si>
  <si>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</si>
  <si>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</si>
  <si>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</si>
  <si>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</si>
  <si>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</si>
  <si>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</si>
  <si>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</si>
  <si>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</si>
  <si>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</si>
  <si>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</si>
  <si>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</si>
  <si>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</si>
  <si>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</si>
  <si>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</si>
  <si>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</si>
  <si>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</si>
  <si>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</si>
  <si>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</si>
  <si>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</si>
  <si>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</si>
  <si>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</si>
  <si>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</si>
  <si>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</si>
  <si>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</si>
  <si>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</si>
  <si>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</si>
  <si>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</si>
  <si>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</si>
  <si>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</si>
  <si>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</si>
  <si>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</si>
  <si>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</si>
  <si>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</si>
  <si>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</si>
  <si>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</si>
  <si>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</si>
  <si>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</si>
  <si>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</si>
  <si>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</si>
  <si>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</si>
  <si>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</si>
  <si>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</si>
  <si>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</si>
  <si>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</si>
  <si>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</si>
  <si>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</si>
  <si>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</si>
  <si>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</si>
  <si>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</si>
  <si>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</si>
  <si>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</si>
  <si>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</si>
  <si>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</si>
  <si>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</si>
  <si>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</si>
  <si>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</si>
  <si>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</si>
  <si>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</si>
  <si>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</si>
  <si>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</si>
  <si>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</si>
  <si>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</si>
  <si>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</si>
  <si>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</si>
  <si>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</si>
  <si>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</si>
  <si>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</si>
  <si>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</si>
  <si>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</si>
  <si>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</si>
  <si>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</si>
  <si>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</si>
  <si>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</si>
  <si>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</si>
  <si>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</si>
  <si>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</si>
  <si>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</si>
  <si>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</si>
  <si>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</si>
  <si>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</si>
  <si>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</si>
  <si>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</si>
  <si>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</si>
  <si>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</si>
  <si>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</si>
  <si>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</si>
  <si>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</si>
  <si>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</si>
  <si>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</si>
  <si>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</si>
  <si>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</si>
  <si>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</si>
  <si>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</si>
  <si>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</si>
  <si>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</si>
  <si>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</si>
  <si>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</si>
  <si>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</si>
  <si>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</si>
  <si>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</si>
  <si>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</si>
  <si>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</si>
  <si>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</si>
  <si>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</si>
  <si>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</si>
  <si>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</si>
  <si>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</si>
  <si>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</si>
  <si>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</si>
  <si>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</si>
  <si>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</si>
  <si>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</si>
  <si>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</si>
  <si>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</si>
  <si>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</si>
  <si>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</si>
  <si>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</si>
  <si>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</si>
  <si>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</si>
  <si>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</si>
  <si>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</si>
  <si>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</si>
  <si>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</si>
  <si>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</si>
  <si>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</si>
  <si>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</si>
  <si>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</si>
  <si>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</si>
  <si>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</si>
  <si>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</si>
  <si>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</si>
  <si>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</si>
  <si>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</si>
  <si>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</si>
  <si>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</si>
  <si>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</si>
  <si>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</si>
  <si>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</si>
  <si>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</si>
  <si>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</si>
  <si>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</si>
  <si>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</si>
  <si>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</si>
  <si>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</si>
  <si>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</si>
  <si>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</si>
  <si>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</si>
  <si>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</si>
  <si>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</si>
  <si>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</si>
  <si>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</si>
  <si>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</si>
  <si>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</si>
  <si>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</si>
  <si>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</si>
  <si>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</si>
  <si>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</si>
  <si>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</si>
  <si>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</si>
  <si>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</si>
  <si>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</si>
  <si>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</si>
  <si>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</si>
  <si>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</si>
  <si>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</si>
  <si>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</si>
  <si>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</si>
  <si>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</si>
  <si>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</si>
  <si>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</si>
  <si>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</si>
  <si>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</si>
  <si>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</si>
  <si>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</si>
  <si>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</si>
  <si>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</si>
  <si>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</si>
  <si>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</si>
  <si>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</si>
  <si>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</si>
  <si>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</si>
  <si>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</si>
  <si>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</si>
  <si>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</si>
  <si>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</si>
  <si>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</si>
  <si>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</si>
  <si>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</si>
  <si>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</si>
  <si>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</si>
  <si>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</si>
  <si>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</si>
  <si>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</si>
  <si>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</si>
  <si>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</si>
  <si>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</si>
  <si>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</si>
  <si>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</si>
  <si>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</si>
  <si>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</si>
  <si>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</si>
  <si>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</si>
  <si>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</si>
  <si>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</si>
  <si>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</si>
  <si>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</si>
  <si>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</si>
  <si>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</si>
  <si>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</si>
  <si>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</si>
  <si>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</si>
  <si>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</si>
  <si>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</si>
  <si>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</si>
  <si>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</si>
  <si>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</si>
  <si>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</si>
  <si>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</si>
  <si>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</si>
  <si>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</si>
  <si>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</si>
  <si>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</si>
  <si>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</si>
  <si>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</si>
  <si>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</si>
  <si>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</si>
  <si>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</si>
  <si>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</si>
  <si>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</si>
  <si>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</si>
  <si>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</si>
  <si>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</si>
  <si>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</si>
  <si>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</si>
  <si>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</si>
  <si>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</si>
  <si>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</si>
  <si>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</si>
  <si>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</si>
  <si>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</si>
  <si>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</si>
  <si>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</si>
  <si>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</si>
  <si>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</si>
  <si>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</si>
  <si>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</si>
  <si>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</si>
  <si>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</si>
  <si>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</si>
  <si>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</si>
  <si>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</si>
  <si>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</si>
  <si>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</si>
  <si>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</si>
  <si>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</si>
  <si>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</si>
  <si>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</si>
  <si>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</si>
  <si>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</si>
  <si>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</si>
  <si>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</si>
  <si>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</si>
  <si>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</si>
  <si>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</si>
  <si>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</si>
  <si>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</si>
  <si>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</si>
  <si>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</si>
  <si>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</si>
  <si>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</si>
  <si>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</si>
  <si>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</si>
  <si>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</si>
  <si>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</si>
  <si>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</si>
  <si>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</si>
  <si>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</si>
  <si>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</si>
  <si>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</si>
  <si>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</si>
  <si>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</si>
  <si>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</si>
  <si>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</si>
  <si>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</si>
  <si>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</si>
  <si>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</si>
  <si>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</si>
  <si>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</si>
  <si>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</si>
  <si>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</si>
  <si>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</si>
  <si>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</si>
  <si>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</si>
  <si>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</si>
  <si>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</si>
  <si>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</si>
  <si>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</si>
  <si>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</si>
  <si>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</si>
  <si>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</si>
  <si>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</si>
  <si>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</si>
  <si>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</si>
  <si>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</si>
  <si>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</si>
  <si>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</si>
  <si>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</si>
  <si>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</si>
  <si>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</si>
  <si>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</si>
  <si>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</si>
  <si>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</si>
  <si>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</si>
  <si>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</si>
  <si>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</si>
  <si>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</si>
  <si>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</si>
  <si>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</si>
  <si>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</si>
  <si>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</si>
  <si>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</si>
  <si>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</si>
  <si>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</si>
  <si>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</si>
  <si>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</si>
  <si>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</si>
  <si>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</si>
  <si>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</si>
  <si>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</si>
  <si>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</si>
  <si>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</si>
  <si>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</si>
  <si>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</si>
  <si>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</si>
  <si>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</si>
  <si>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</si>
  <si>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</si>
  <si>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</si>
  <si>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</si>
  <si>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</si>
  <si>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</si>
  <si>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</si>
  <si>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</si>
  <si>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</si>
  <si>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</si>
  <si>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</si>
  <si>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</si>
  <si>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</si>
  <si>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</si>
  <si>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</si>
  <si>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</si>
  <si>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</si>
  <si>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</si>
  <si>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</si>
  <si>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</si>
  <si>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</si>
  <si>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</si>
  <si>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</si>
  <si>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</si>
  <si>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</si>
  <si>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</si>
  <si>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</si>
  <si>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</si>
  <si>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</si>
  <si>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</si>
  <si>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</si>
  <si>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</si>
  <si>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</si>
  <si>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</si>
  <si>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</si>
  <si>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</si>
  <si>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</si>
  <si>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</si>
  <si>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</si>
  <si>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</si>
  <si>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</si>
  <si>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</si>
  <si>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</si>
  <si>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</si>
  <si>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</si>
  <si>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</si>
  <si>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</si>
  <si>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</si>
  <si>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</si>
  <si>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</si>
  <si>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</si>
  <si>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</si>
  <si>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</si>
  <si>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</si>
  <si>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</si>
  <si>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</si>
  <si>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</si>
  <si>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</si>
  <si>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</si>
  <si>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</si>
  <si>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</si>
  <si>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</si>
  <si>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</si>
  <si>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</si>
  <si>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</si>
  <si>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</si>
  <si>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</si>
  <si>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</si>
  <si>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</si>
  <si>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</si>
  <si>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</si>
  <si>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</si>
  <si>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</si>
  <si>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</si>
  <si>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</si>
  <si>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</si>
  <si>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</si>
  <si>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</si>
  <si>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</si>
  <si>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</si>
  <si>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</si>
  <si>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</si>
  <si>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</si>
  <si>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</si>
  <si>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</si>
  <si>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</si>
  <si>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</si>
  <si>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</si>
  <si>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</si>
  <si>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</si>
  <si>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</si>
  <si>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</si>
  <si>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</si>
  <si>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</si>
  <si>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</si>
  <si>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</si>
  <si>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</si>
  <si>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</si>
  <si>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</si>
  <si>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</si>
  <si>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</si>
  <si>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</si>
  <si>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</si>
  <si>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</si>
  <si>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</si>
  <si>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</si>
  <si>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</si>
  <si>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</si>
  <si>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</si>
  <si>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</si>
  <si>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</si>
  <si>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</si>
  <si>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</si>
  <si>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</si>
  <si>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</si>
  <si>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</si>
  <si>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</si>
  <si>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</si>
  <si>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</si>
  <si>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</si>
  <si>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</si>
  <si>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</si>
  <si>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</si>
  <si>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</si>
  <si>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</si>
  <si>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</si>
  <si>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</si>
  <si>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</si>
  <si>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</si>
  <si>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</si>
  <si>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</si>
  <si>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</si>
  <si>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</si>
  <si>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</si>
  <si>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</si>
  <si>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</si>
  <si>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</si>
  <si>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</si>
  <si>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</si>
  <si>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</si>
  <si>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</si>
  <si>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</si>
  <si>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</si>
  <si>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</si>
  <si>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</si>
  <si>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</si>
  <si>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</si>
  <si>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</si>
  <si>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</si>
  <si>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</si>
  <si>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</si>
  <si>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</si>
  <si>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</si>
  <si>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</si>
  <si>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</si>
  <si>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</si>
  <si>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</si>
  <si>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</si>
  <si>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</si>
  <si>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</si>
  <si>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</si>
  <si>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</si>
  <si>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</si>
  <si>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</si>
  <si>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</si>
  <si>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</si>
  <si>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</si>
  <si>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</si>
  <si>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</si>
  <si>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</si>
  <si>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</si>
  <si>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</si>
  <si>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</si>
  <si>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</si>
  <si>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</si>
  <si>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</si>
  <si>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</si>
  <si>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</si>
  <si>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</si>
  <si>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</si>
  <si>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</si>
  <si>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</si>
  <si>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</si>
  <si>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</si>
  <si>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</si>
  <si>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</si>
  <si>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</si>
  <si>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</si>
  <si>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</si>
  <si>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</si>
  <si>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</si>
  <si>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</si>
  <si>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</si>
  <si>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</si>
  <si>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</si>
  <si>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</si>
  <si>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</si>
  <si>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</si>
  <si>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</si>
  <si>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</si>
  <si>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</si>
  <si>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</si>
  <si>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</si>
  <si>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</si>
  <si>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</si>
  <si>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</si>
  <si>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</si>
  <si>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</si>
  <si>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</si>
  <si>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</si>
  <si>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</si>
  <si>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</si>
  <si>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</si>
  <si>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</si>
  <si>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</si>
  <si>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</si>
  <si>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</si>
  <si>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</si>
  <si>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</si>
  <si>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</si>
  <si>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</si>
  <si>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</si>
  <si>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</si>
  <si>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</si>
  <si>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</si>
  <si>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</si>
  <si>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</si>
  <si>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</si>
  <si>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</si>
  <si>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</si>
  <si>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</si>
  <si>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</si>
  <si>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</si>
  <si>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</si>
  <si>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</si>
  <si>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</si>
  <si>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</si>
  <si>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</si>
  <si>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</si>
  <si>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</si>
  <si>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</si>
  <si>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</si>
  <si>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</si>
  <si>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</si>
  <si>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</si>
  <si>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</si>
  <si>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</si>
  <si>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</si>
  <si>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</si>
  <si>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</si>
  <si>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</si>
  <si>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</si>
  <si>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</si>
  <si>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</si>
  <si>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</si>
  <si>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</si>
  <si>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</si>
  <si>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</si>
  <si>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</si>
  <si>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</si>
  <si>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</si>
  <si>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</si>
  <si>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</si>
  <si>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</si>
  <si>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</si>
  <si>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</si>
  <si>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</si>
  <si>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</si>
  <si>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</si>
  <si>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</si>
  <si>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</si>
  <si>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</si>
  <si>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</si>
  <si>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</si>
  <si>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</si>
  <si>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</si>
  <si>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</si>
  <si>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</si>
  <si>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</si>
  <si>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</si>
  <si>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</si>
  <si>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</si>
  <si>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</si>
  <si>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</si>
  <si>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</si>
  <si>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</si>
  <si>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</si>
  <si>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</si>
  <si>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</si>
  <si>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</si>
  <si>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</si>
  <si>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</si>
  <si>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</si>
  <si>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</si>
  <si>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</si>
  <si>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</si>
  <si>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</si>
  <si>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</si>
  <si>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</si>
  <si>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</si>
  <si>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</si>
  <si>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</si>
  <si>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</si>
  <si>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</si>
  <si>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</si>
  <si>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</si>
  <si>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</si>
  <si>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</si>
  <si>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</si>
  <si>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</si>
  <si>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</si>
  <si>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</si>
  <si>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</si>
  <si>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</si>
  <si>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</si>
  <si>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</si>
  <si>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</si>
  <si>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</si>
  <si>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</si>
  <si>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</si>
  <si>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</si>
  <si>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</si>
  <si>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</si>
  <si>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</si>
  <si>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</si>
  <si>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</si>
  <si>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</si>
  <si>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</si>
  <si>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</si>
  <si>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</si>
  <si>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</si>
  <si>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</si>
  <si>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</si>
  <si>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</si>
  <si>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</si>
  <si>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</si>
  <si>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</si>
  <si>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</si>
  <si>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</si>
  <si>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</si>
  <si>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</si>
  <si>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</si>
  <si>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</si>
  <si>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</si>
  <si>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</si>
  <si>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</si>
  <si>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</si>
  <si>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</si>
  <si>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</si>
  <si>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</si>
  <si>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</si>
  <si>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</si>
  <si>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</si>
  <si>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</si>
  <si>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</si>
  <si>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</si>
  <si>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</si>
  <si>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</si>
  <si>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</si>
  <si>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</si>
  <si>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</si>
  <si>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</si>
  <si>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</si>
  <si>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</si>
  <si>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</si>
  <si>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</si>
  <si>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</si>
  <si>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</si>
  <si>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</si>
  <si>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</si>
  <si>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</si>
  <si>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</si>
  <si>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</si>
  <si>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</si>
  <si>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</si>
  <si>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</si>
  <si>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</si>
  <si>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</si>
  <si>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</si>
  <si>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</si>
  <si>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</si>
  <si>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</si>
  <si>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</si>
  <si>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</si>
  <si>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</si>
  <si>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</si>
  <si>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</si>
  <si>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</si>
  <si>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</si>
  <si>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</si>
  <si>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</si>
  <si>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</si>
  <si>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</si>
  <si>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</si>
  <si>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</si>
  <si>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</si>
  <si>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</si>
  <si>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</si>
  <si>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</si>
  <si>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</si>
  <si>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</si>
  <si>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</si>
  <si>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</si>
  <si>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</si>
  <si>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</si>
  <si>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</si>
  <si>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</si>
  <si>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</si>
  <si>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</si>
  <si>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</si>
  <si>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</si>
  <si>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</si>
  <si>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</si>
  <si>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</si>
  <si>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</si>
  <si>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</si>
  <si>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</si>
  <si>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</si>
  <si>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</si>
  <si>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</si>
  <si>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</si>
  <si>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</si>
  <si>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</si>
  <si>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</si>
  <si>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</si>
  <si>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</si>
  <si>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</si>
  <si>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</si>
  <si>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</si>
  <si>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</si>
  <si>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</si>
  <si>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</si>
  <si>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</si>
  <si>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</si>
  <si>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</si>
  <si>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</si>
  <si>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</si>
  <si>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</si>
  <si>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</si>
  <si>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</si>
  <si>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</si>
  <si>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</si>
  <si>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</si>
  <si>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</si>
  <si>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</si>
  <si>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</si>
  <si>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</si>
  <si>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</si>
  <si>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</si>
  <si>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</si>
  <si>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</si>
  <si>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</si>
  <si>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</si>
  <si>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</si>
  <si>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</si>
  <si>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</si>
  <si>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</si>
  <si>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</si>
  <si>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</si>
  <si>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</si>
  <si>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</si>
  <si>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</si>
  <si>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</si>
  <si>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</si>
  <si>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</si>
  <si>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</si>
  <si>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</si>
  <si>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</si>
  <si>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</si>
  <si>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</si>
  <si>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</si>
  <si>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</si>
  <si>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</si>
  <si>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</si>
  <si>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</si>
  <si>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</si>
  <si>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</si>
  <si>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</si>
  <si>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</si>
  <si>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</si>
  <si>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</si>
  <si>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</si>
  <si>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</si>
  <si>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</si>
  <si>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</si>
  <si>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</si>
  <si>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</si>
  <si>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</si>
  <si>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</si>
  <si>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</si>
  <si>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</si>
  <si>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</si>
  <si>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</si>
  <si>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</si>
  <si>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</si>
  <si>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</si>
  <si>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</si>
  <si>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</si>
  <si>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</si>
  <si>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</si>
  <si>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</si>
  <si>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</si>
  <si>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</si>
  <si>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</si>
  <si>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</si>
  <si>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</si>
  <si>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</si>
  <si>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</si>
  <si>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</si>
  <si>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</si>
  <si>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</si>
  <si>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</si>
  <si>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</si>
  <si>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</si>
  <si>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</si>
  <si>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</si>
  <si>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</si>
  <si>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</si>
  <si>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</si>
  <si>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</si>
  <si>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</si>
  <si>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</si>
  <si>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</si>
  <si>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</si>
  <si>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</si>
  <si>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</si>
  <si>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</si>
  <si>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</si>
  <si>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</si>
  <si>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</si>
  <si>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</si>
  <si>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</si>
  <si>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</si>
  <si>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</si>
  <si>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</si>
  <si>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</si>
  <si>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</si>
  <si>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</si>
  <si>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</si>
  <si>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</si>
  <si>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</si>
  <si>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</si>
  <si>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</si>
  <si>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</si>
  <si>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</si>
  <si>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</si>
  <si>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</si>
  <si>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</si>
  <si>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</si>
  <si>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</si>
  <si>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</si>
  <si>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</si>
  <si>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</si>
  <si>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</si>
  <si>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</si>
  <si>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</si>
  <si>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</si>
  <si>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</si>
  <si>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</si>
  <si>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</si>
  <si>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</si>
  <si>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</si>
  <si>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</si>
  <si>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</si>
  <si>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</si>
  <si>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</si>
  <si>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</si>
  <si>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</si>
  <si>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</si>
  <si>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</si>
  <si>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</si>
  <si>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</si>
  <si>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</si>
  <si>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</si>
  <si>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</si>
  <si>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</si>
  <si>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</si>
  <si>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</si>
  <si>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</si>
  <si>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</si>
  <si>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</si>
  <si>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</si>
  <si>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</si>
  <si>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</si>
  <si>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</si>
  <si>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</si>
  <si>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</si>
  <si>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</si>
  <si>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</si>
  <si>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</si>
  <si>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</si>
  <si>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</si>
  <si>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</si>
  <si>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</si>
  <si>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</si>
  <si>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</si>
  <si>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</si>
  <si>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</si>
  <si>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</si>
  <si>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</si>
  <si>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</si>
  <si>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</si>
  <si>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</si>
  <si>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</si>
  <si>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</si>
  <si>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</si>
  <si>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</si>
  <si>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</si>
  <si>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</si>
  <si>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</si>
  <si>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</si>
  <si>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</si>
  <si>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</si>
  <si>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</si>
  <si>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</si>
  <si>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</si>
  <si>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</si>
  <si>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</si>
  <si>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</si>
  <si>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</si>
  <si>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</si>
  <si>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</si>
  <si>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</si>
  <si>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</si>
  <si>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</si>
  <si>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</si>
  <si>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</si>
  <si>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</si>
  <si>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</si>
  <si>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</si>
  <si>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</si>
  <si>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</si>
  <si>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</si>
  <si>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</si>
  <si>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</si>
  <si>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</si>
  <si>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</si>
  <si>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</si>
  <si>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</si>
  <si>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</si>
  <si>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</si>
  <si>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</si>
  <si>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</si>
  <si>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</si>
  <si>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</si>
  <si>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</si>
  <si>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</si>
  <si>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</si>
  <si>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</si>
  <si>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</si>
  <si>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</si>
  <si>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</si>
  <si>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</si>
  <si>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</si>
  <si>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</si>
  <si>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</si>
  <si>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</si>
  <si>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</si>
  <si>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</si>
  <si>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</si>
  <si>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</si>
  <si>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</si>
  <si>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</si>
  <si>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</si>
  <si>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</si>
  <si>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</si>
  <si>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</si>
  <si>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</si>
  <si>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</si>
  <si>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</si>
  <si>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</si>
  <si>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</si>
  <si>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</si>
  <si>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</si>
  <si>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</si>
  <si>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</si>
  <si>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</si>
  <si>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</si>
  <si>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</si>
  <si>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</si>
  <si>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</si>
  <si>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</si>
  <si>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</si>
  <si>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</si>
  <si>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</si>
  <si>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</si>
  <si>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</si>
  <si>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</si>
  <si>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</si>
  <si>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</si>
  <si>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</si>
  <si>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</si>
  <si>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</si>
  <si>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</si>
  <si>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</si>
  <si>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</si>
  <si>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</si>
  <si>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</si>
  <si>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</si>
  <si>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</si>
  <si>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</si>
  <si>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</si>
  <si>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</si>
  <si>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</si>
  <si>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</si>
  <si>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</si>
  <si>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</si>
  <si>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</si>
  <si>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</si>
  <si>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</si>
  <si>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</si>
  <si>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</si>
  <si>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</si>
  <si>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</si>
  <si>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</si>
  <si>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</si>
  <si>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</si>
  <si>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</si>
  <si>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</si>
  <si>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</si>
  <si>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</si>
  <si>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</si>
  <si>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</si>
  <si>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</si>
  <si>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</si>
  <si>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</si>
  <si>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</si>
  <si>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</si>
  <si>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</si>
  <si>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</si>
  <si>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</si>
  <si>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</si>
  <si>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</si>
  <si>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</si>
  <si>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</si>
  <si>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</si>
  <si>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</si>
  <si>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</si>
  <si>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</si>
  <si>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</si>
  <si>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</si>
  <si>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</si>
  <si>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</si>
  <si>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</si>
  <si>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</si>
  <si>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</si>
  <si>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</si>
  <si>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</si>
  <si>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</si>
  <si>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</si>
  <si>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</si>
  <si>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</si>
  <si>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</si>
  <si>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</si>
  <si>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</si>
  <si>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</si>
  <si>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</si>
  <si>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</si>
  <si>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</si>
  <si>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</si>
  <si>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</si>
  <si>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</si>
  <si>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</si>
  <si>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</si>
  <si>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</si>
  <si>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</si>
  <si>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</si>
  <si>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</si>
  <si>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</si>
  <si>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</si>
  <si>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</si>
  <si>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</si>
  <si>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</si>
  <si>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</si>
  <si>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</si>
  <si>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</si>
  <si>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</si>
  <si>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</si>
  <si>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</si>
  <si>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</si>
  <si>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</si>
  <si>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</si>
  <si>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</si>
  <si>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</si>
  <si>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</si>
  <si>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</si>
  <si>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</si>
  <si>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</si>
  <si>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</si>
  <si>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</si>
  <si>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</si>
  <si>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</si>
  <si>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</si>
  <si>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</si>
  <si>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</si>
  <si>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</si>
  <si>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</si>
  <si>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</si>
  <si>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</si>
  <si>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</si>
  <si>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</si>
  <si>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</si>
  <si>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</si>
  <si>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</si>
  <si>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</si>
  <si>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</si>
  <si>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</si>
  <si>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</si>
  <si>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</si>
  <si>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</si>
  <si>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</si>
  <si>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</si>
  <si>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</si>
  <si>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</si>
  <si>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</si>
  <si>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</si>
  <si>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</si>
  <si>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</si>
  <si>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</si>
  <si>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</si>
  <si>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</si>
  <si>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</si>
  <si>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</si>
  <si>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</si>
  <si>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</si>
  <si>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</si>
  <si>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</si>
  <si>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</si>
  <si>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</si>
  <si>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</si>
  <si>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</si>
  <si>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</si>
  <si>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</si>
  <si>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</si>
  <si>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</si>
  <si>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</si>
  <si>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</si>
  <si>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</si>
  <si>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</si>
  <si>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</si>
  <si>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</si>
  <si>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</si>
  <si>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</si>
  <si>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</si>
  <si>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</si>
  <si>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</si>
  <si>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</si>
  <si>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</si>
  <si>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</si>
  <si>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</si>
  <si>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</si>
  <si>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</si>
  <si>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</si>
  <si>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</si>
  <si>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</si>
  <si>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</si>
  <si>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</si>
  <si>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</si>
  <si>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</si>
  <si>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</si>
  <si>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</si>
  <si>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</si>
  <si>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</si>
  <si>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</si>
  <si>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</si>
  <si>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</si>
  <si>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</si>
  <si>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</si>
  <si>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</si>
  <si>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</si>
  <si>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</si>
  <si>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</si>
  <si>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</si>
  <si>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</si>
  <si>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</si>
  <si>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</si>
  <si>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</si>
  <si>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</si>
  <si>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</si>
  <si>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</si>
  <si>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</si>
  <si>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</si>
  <si>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</si>
  <si>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</si>
  <si>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</si>
  <si>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</si>
  <si>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</si>
  <si>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</si>
  <si>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</si>
  <si>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</si>
  <si>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</si>
  <si>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</si>
  <si>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</si>
  <si>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</si>
  <si>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</si>
  <si>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</si>
  <si>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</si>
  <si>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</si>
  <si>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</si>
  <si>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</si>
  <si>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</si>
  <si>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</si>
  <si>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</si>
  <si>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</si>
  <si>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</si>
  <si>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</si>
  <si>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</si>
  <si>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</si>
  <si>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</si>
  <si>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</si>
  <si>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</si>
  <si>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</si>
  <si>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</si>
  <si>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</si>
  <si>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</si>
  <si>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</si>
  <si>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</si>
  <si>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</si>
  <si>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</si>
  <si>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</si>
  <si>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</si>
  <si>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</si>
  <si>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</si>
  <si>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</si>
  <si>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</si>
  <si>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</si>
  <si>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</si>
  <si>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</si>
  <si>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</si>
  <si>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</si>
  <si>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</si>
  <si>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</si>
  <si>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</si>
  <si>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</si>
  <si>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</si>
  <si>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</si>
  <si>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</si>
  <si>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</si>
  <si>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</si>
  <si>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</si>
  <si>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</si>
  <si>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</si>
  <si>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</si>
  <si>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</si>
  <si>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</si>
  <si>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</si>
  <si>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</si>
  <si>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</si>
  <si>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</si>
  <si>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</si>
  <si>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</si>
  <si>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</si>
  <si>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</si>
  <si>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</si>
  <si>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</si>
  <si>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</si>
  <si>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</si>
  <si>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</si>
  <si>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</si>
  <si>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</si>
  <si>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</si>
  <si>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</si>
  <si>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</si>
  <si>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</si>
  <si>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</si>
  <si>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</si>
  <si>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</si>
  <si>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</si>
  <si>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</si>
  <si>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</si>
  <si>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</si>
  <si>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</si>
  <si>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</si>
  <si>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</si>
  <si>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</si>
  <si>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</si>
  <si>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</si>
  <si>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</si>
  <si>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</si>
  <si>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</si>
  <si>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</si>
  <si>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</si>
  <si>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</si>
  <si>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</si>
  <si>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</si>
  <si>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</si>
  <si>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</si>
  <si>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</si>
  <si>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</si>
  <si>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</si>
  <si>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</si>
  <si>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</si>
  <si>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</si>
  <si>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</si>
  <si>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</si>
  <si>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</si>
  <si>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</si>
  <si>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</si>
  <si>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</si>
  <si>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</si>
  <si>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</si>
  <si>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</si>
  <si>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</si>
  <si>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</si>
  <si>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</si>
  <si>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</si>
  <si>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</si>
  <si>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</si>
  <si>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</si>
  <si>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</si>
  <si>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</si>
  <si>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</si>
  <si>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</si>
  <si>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</si>
  <si>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</si>
  <si>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</si>
  <si>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</si>
  <si>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</si>
  <si>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</si>
  <si>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</si>
  <si>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</si>
  <si>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</si>
  <si>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</si>
  <si>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</si>
  <si>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</si>
  <si>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</si>
  <si>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</si>
  <si>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</si>
  <si>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</si>
  <si>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</si>
  <si>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</si>
  <si>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</si>
  <si>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</si>
  <si>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</si>
  <si>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</si>
  <si>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</si>
  <si>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</si>
  <si>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</si>
  <si>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</si>
  <si>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</si>
  <si>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</si>
  <si>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</si>
  <si>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</si>
  <si>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</si>
  <si>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</si>
  <si>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</si>
  <si>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</si>
  <si>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</si>
  <si>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</si>
  <si>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</si>
  <si>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</si>
  <si>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</si>
  <si>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</si>
  <si>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</si>
  <si>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</si>
  <si>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</si>
  <si>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</si>
  <si>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</si>
  <si>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</si>
  <si>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</si>
  <si>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</si>
  <si>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</si>
  <si>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</si>
  <si>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</si>
  <si>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</si>
  <si>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</si>
  <si>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</si>
  <si>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</si>
  <si>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</si>
  <si>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</si>
  <si>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</si>
  <si>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</si>
  <si>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</si>
  <si>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</si>
  <si>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</si>
  <si>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</si>
  <si>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</si>
  <si>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</si>
  <si>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</si>
  <si>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</si>
  <si>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</si>
  <si>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</si>
  <si>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</si>
  <si>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</si>
  <si>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</si>
  <si>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</si>
  <si>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</si>
  <si>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</si>
  <si>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</si>
  <si>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</si>
  <si>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</si>
  <si>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</si>
  <si>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</si>
  <si>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</si>
  <si>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</si>
  <si>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</si>
  <si>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</si>
  <si>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</si>
  <si>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</si>
  <si>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</si>
  <si>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</si>
  <si>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</si>
  <si>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</si>
  <si>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</si>
  <si>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</si>
  <si>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</si>
  <si>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</si>
  <si>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</si>
  <si>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</si>
  <si>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</si>
  <si>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</si>
  <si>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</si>
  <si>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</si>
  <si>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</si>
  <si>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</si>
  <si>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</si>
  <si>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</si>
  <si>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</si>
  <si>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</si>
  <si>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</si>
  <si>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</si>
  <si>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</si>
  <si>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</si>
  <si>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</si>
  <si>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</si>
  <si>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</si>
  <si>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</si>
  <si>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</si>
  <si>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</si>
  <si>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</si>
  <si>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</si>
  <si>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</si>
  <si>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</si>
  <si>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</si>
  <si>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</si>
  <si>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</si>
  <si>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</si>
  <si>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</si>
  <si>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</si>
  <si>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</si>
  <si>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</si>
  <si>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</si>
  <si>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</si>
  <si>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</si>
  <si>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</si>
  <si>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</si>
  <si>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</si>
  <si>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</si>
  <si>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</si>
  <si>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</si>
  <si>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</si>
  <si>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</si>
  <si>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</si>
  <si>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</si>
  <si>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</si>
  <si>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</si>
  <si>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</si>
  <si>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</si>
  <si>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</si>
  <si>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</si>
  <si>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</si>
  <si>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</si>
  <si>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</si>
  <si>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</si>
  <si>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</si>
  <si>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</si>
  <si>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</si>
  <si>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</si>
  <si>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</si>
  <si>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</si>
  <si>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</si>
  <si>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</si>
  <si>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</si>
  <si>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</si>
  <si>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</si>
  <si>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</si>
  <si>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</si>
  <si>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</si>
  <si>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</si>
  <si>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</si>
  <si>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</si>
  <si>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</si>
  <si>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</si>
  <si>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</si>
  <si>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</si>
  <si>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</si>
  <si>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</si>
  <si>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</si>
  <si>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</si>
  <si>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</si>
  <si>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</si>
  <si>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</si>
  <si>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</si>
  <si>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</si>
  <si>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</si>
  <si>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</si>
  <si>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</si>
  <si>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</si>
  <si>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</si>
  <si>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</si>
  <si>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</si>
  <si>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</si>
  <si>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</si>
  <si>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</si>
  <si>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</si>
  <si>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</si>
  <si>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</si>
  <si>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</si>
  <si>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</si>
  <si>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</si>
  <si>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</si>
  <si>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</si>
  <si>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</si>
  <si>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</si>
  <si>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</si>
  <si>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</si>
  <si>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</si>
  <si>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</si>
  <si>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</si>
  <si>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</si>
  <si>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</si>
  <si>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</si>
  <si>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</si>
  <si>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</si>
  <si>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</si>
  <si>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</si>
  <si>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</si>
  <si>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</si>
  <si>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</si>
  <si>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</si>
  <si>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</si>
  <si>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</si>
  <si>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</si>
  <si>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</si>
  <si>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</si>
  <si>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</si>
  <si>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</si>
  <si>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</si>
  <si>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</si>
  <si>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</si>
  <si>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</si>
  <si>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</si>
  <si>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</si>
  <si>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</si>
  <si>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</si>
  <si>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</si>
  <si>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</si>
  <si>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</si>
  <si>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</si>
  <si>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</si>
  <si>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</si>
  <si>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</si>
  <si>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</si>
  <si>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</si>
  <si>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</si>
  <si>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</si>
  <si>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</si>
  <si>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</si>
  <si>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</si>
  <si>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</si>
  <si>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</si>
  <si>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</si>
  <si>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</si>
  <si>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</si>
  <si>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</si>
  <si>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</si>
  <si>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</si>
  <si>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</si>
  <si>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</si>
  <si>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</si>
  <si>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</si>
  <si>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</si>
  <si>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</si>
  <si>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</si>
  <si>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</si>
  <si>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</si>
  <si>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</si>
  <si>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</si>
  <si>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</si>
  <si>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</si>
  <si>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</si>
  <si>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</si>
  <si>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</si>
  <si>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</si>
  <si>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</si>
  <si>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</si>
  <si>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</si>
  <si>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</si>
  <si>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</si>
  <si>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</si>
  <si>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</si>
  <si>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</si>
  <si>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</si>
  <si>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</si>
  <si>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</si>
  <si>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</si>
  <si>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</si>
  <si>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</si>
  <si>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</si>
  <si>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</si>
  <si>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</si>
  <si>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</si>
  <si>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</si>
  <si>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</si>
  <si>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</si>
  <si>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</si>
  <si>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</si>
  <si>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</si>
  <si>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</si>
  <si>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</si>
  <si>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</si>
  <si>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</si>
  <si>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</si>
  <si>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</si>
  <si>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</si>
  <si>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</si>
  <si>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</si>
  <si>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</si>
  <si>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</si>
  <si>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</si>
  <si>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</si>
  <si>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</si>
  <si>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</si>
  <si>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</si>
  <si>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</si>
  <si>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</si>
  <si>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</si>
  <si>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</si>
  <si>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</si>
  <si>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</si>
  <si>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</si>
  <si>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</si>
  <si>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</si>
  <si>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</si>
  <si>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</si>
  <si>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</si>
  <si>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</si>
  <si>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</si>
  <si>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</si>
  <si>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</si>
  <si>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</si>
  <si>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</si>
  <si>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</si>
  <si>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</si>
  <si>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</si>
  <si>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</si>
  <si>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</si>
  <si>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</si>
  <si>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</si>
  <si>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</si>
  <si>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</si>
  <si>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</si>
  <si>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</si>
  <si>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</si>
  <si>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</si>
  <si>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</si>
  <si>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</si>
  <si>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</si>
  <si>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</si>
  <si>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</si>
  <si>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</si>
  <si>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</si>
  <si>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</si>
  <si>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</si>
  <si>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</si>
  <si>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</si>
  <si>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</si>
  <si>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</si>
  <si>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</si>
  <si>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</si>
  <si>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</si>
  <si>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</si>
  <si>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</si>
  <si>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</si>
  <si>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</si>
  <si>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</si>
  <si>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</si>
  <si>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</si>
  <si>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</si>
  <si>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</si>
  <si>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</si>
  <si>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</si>
  <si>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</si>
  <si>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</si>
  <si>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</si>
  <si>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</si>
  <si>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</si>
  <si>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</si>
  <si>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</si>
  <si>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</si>
  <si>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</si>
  <si>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</si>
  <si>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</si>
  <si>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</si>
  <si>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</si>
  <si>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</si>
  <si>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</si>
  <si>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</si>
  <si>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</si>
  <si>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</si>
  <si>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</si>
  <si>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</si>
  <si>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</si>
  <si>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</si>
  <si>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</si>
  <si>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</si>
  <si>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</si>
  <si>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</si>
  <si>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</si>
  <si>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</si>
  <si>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</si>
  <si>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</si>
  <si>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</si>
  <si>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</si>
  <si>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</si>
  <si>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</si>
  <si>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</si>
  <si>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</si>
  <si>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</si>
  <si>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</si>
  <si>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</si>
  <si>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</si>
  <si>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</si>
  <si>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</si>
  <si>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</si>
  <si>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</si>
  <si>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</si>
  <si>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</si>
  <si>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</si>
  <si>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</si>
  <si>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</si>
  <si>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</si>
  <si>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</si>
  <si>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</si>
  <si>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</si>
  <si>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</si>
  <si>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</si>
  <si>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</si>
  <si>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</si>
  <si>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</si>
  <si>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</si>
  <si>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</si>
  <si>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</si>
  <si>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</si>
  <si>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</si>
  <si>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</si>
  <si>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</si>
  <si>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</si>
  <si>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</si>
  <si>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</si>
  <si>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</si>
  <si>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</si>
  <si>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</si>
  <si>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</si>
  <si>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</si>
  <si>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</si>
  <si>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</si>
  <si>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</si>
  <si>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</si>
  <si>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</si>
  <si>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</si>
  <si>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</si>
  <si>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</si>
  <si>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</si>
  <si>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</si>
  <si>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</si>
  <si>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</si>
  <si>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</si>
  <si>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</si>
  <si>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</si>
  <si>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</si>
  <si>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</si>
  <si>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</si>
  <si>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</si>
  <si>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</si>
  <si>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</si>
  <si>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</si>
  <si>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</si>
  <si>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</si>
  <si>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</si>
  <si>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</si>
  <si>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</si>
  <si>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</si>
  <si>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</si>
  <si>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</si>
  <si>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</si>
  <si>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</si>
  <si>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</si>
  <si>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</si>
  <si>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</si>
  <si>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</si>
  <si>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</si>
  <si>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</si>
  <si>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</si>
  <si>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</si>
  <si>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</si>
  <si>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</si>
  <si>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</si>
  <si>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</si>
  <si>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</si>
  <si>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</si>
  <si>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</si>
  <si>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</si>
  <si>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</si>
  <si>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</si>
  <si>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</si>
  <si>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</si>
  <si>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</si>
  <si>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</si>
  <si>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</si>
  <si>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</si>
  <si>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</si>
  <si>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</si>
  <si>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</si>
  <si>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</si>
  <si>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</si>
  <si>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</si>
  <si>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</si>
  <si>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</si>
  <si>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</si>
  <si>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</si>
  <si>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</si>
  <si>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</si>
  <si>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</si>
  <si>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</si>
  <si>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</si>
  <si>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</si>
  <si>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</si>
  <si>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</si>
  <si>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</si>
  <si>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</si>
  <si>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</si>
  <si>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</si>
  <si>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</si>
  <si>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</si>
  <si>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</si>
  <si>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</si>
  <si>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</si>
  <si>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</si>
  <si>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</si>
  <si>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</si>
  <si>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</si>
  <si>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</si>
  <si>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</si>
  <si>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</si>
  <si>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</si>
  <si>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</si>
  <si>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</si>
  <si>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</si>
  <si>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</si>
  <si>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</si>
  <si>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</si>
  <si>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</si>
  <si>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</si>
  <si>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</si>
  <si>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</si>
  <si>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</si>
  <si>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</si>
  <si>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</si>
  <si>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</si>
  <si>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</si>
  <si>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</si>
  <si>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</si>
  <si>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</si>
  <si>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</si>
  <si>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</si>
  <si>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</si>
  <si>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</si>
  <si>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</si>
  <si>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</si>
  <si>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</si>
  <si>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</si>
  <si>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</si>
  <si>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</si>
  <si>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</si>
  <si>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</si>
  <si>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</si>
  <si>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</si>
  <si>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</si>
  <si>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</si>
  <si>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</si>
  <si>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</si>
  <si>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</si>
  <si>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</si>
  <si>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</si>
  <si>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</si>
  <si>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</si>
  <si>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</si>
  <si>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</si>
  <si>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</si>
  <si>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</si>
  <si>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</si>
  <si>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</si>
  <si>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</si>
  <si>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</si>
  <si>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</si>
  <si>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</si>
  <si>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</si>
  <si>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</si>
  <si>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</si>
  <si>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</si>
  <si>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</si>
  <si>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</si>
  <si>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</si>
  <si>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</si>
  <si>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</si>
  <si>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</si>
  <si>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</si>
  <si>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</si>
  <si>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</si>
  <si>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</si>
  <si>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</si>
  <si>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</si>
  <si>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</si>
  <si>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</si>
  <si>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</si>
  <si>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</si>
  <si>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</si>
  <si>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</si>
  <si>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</si>
  <si>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</si>
  <si>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</si>
  <si>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</si>
  <si>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</si>
  <si>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</si>
  <si>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</si>
  <si>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</si>
  <si>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</si>
  <si>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</si>
  <si>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</si>
  <si>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</si>
  <si>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</si>
  <si>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</si>
  <si>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</si>
  <si>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</si>
  <si>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</si>
  <si>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</si>
  <si>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</si>
  <si>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</si>
  <si>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</si>
  <si>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</si>
  <si>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</si>
  <si>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</si>
  <si>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</si>
  <si>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</si>
  <si>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</si>
  <si>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</si>
  <si>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</si>
  <si>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</si>
  <si>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</si>
  <si>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</si>
  <si>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</si>
  <si>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</si>
  <si>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</si>
  <si>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</si>
  <si>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</si>
  <si>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</si>
  <si>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</si>
  <si>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</si>
  <si>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</si>
  <si>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</si>
  <si>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</si>
  <si>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</si>
  <si>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</si>
  <si>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</si>
  <si>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</si>
  <si>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</si>
  <si>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</si>
  <si>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</si>
  <si>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</si>
  <si>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</si>
  <si>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</si>
  <si>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</si>
  <si>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</si>
  <si>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</si>
  <si>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</si>
  <si>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</si>
  <si>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</si>
  <si>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</si>
  <si>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</si>
  <si>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</si>
  <si>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</si>
  <si>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</si>
  <si>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</si>
  <si>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</si>
  <si>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</si>
  <si>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</si>
  <si>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</si>
  <si>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</si>
  <si>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</si>
  <si>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</si>
  <si>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</si>
  <si>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</si>
  <si>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</si>
  <si>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</si>
  <si>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</si>
  <si>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</si>
  <si>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</si>
  <si>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</si>
  <si>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</si>
  <si>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</si>
  <si>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</si>
  <si>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</si>
  <si>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</si>
  <si>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</si>
  <si>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</si>
  <si>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</si>
  <si>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</si>
  <si>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</si>
  <si>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</si>
  <si>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</si>
  <si>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</si>
  <si>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</si>
  <si>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</si>
  <si>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</si>
  <si>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</si>
  <si>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</si>
  <si>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</si>
  <si>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</si>
  <si>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</si>
  <si>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</si>
  <si>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</si>
  <si>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</si>
  <si>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</si>
  <si>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</si>
  <si>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</si>
  <si>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</si>
  <si>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</si>
  <si>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</si>
  <si>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</si>
  <si>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</si>
  <si>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</si>
  <si>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</si>
  <si>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</si>
  <si>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</si>
  <si>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</si>
  <si>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</si>
  <si>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</si>
  <si>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</si>
  <si>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</si>
  <si>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</si>
  <si>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</si>
  <si>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</si>
  <si>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</si>
  <si>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</si>
  <si>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</si>
  <si>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</si>
  <si>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</si>
  <si>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</si>
  <si>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</si>
  <si>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</si>
  <si>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</si>
  <si>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</si>
  <si>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</si>
  <si>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</si>
  <si>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</si>
  <si>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</si>
  <si>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</si>
  <si>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</si>
  <si>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</si>
  <si>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</si>
  <si>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</si>
  <si>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</si>
  <si>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</si>
  <si>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</si>
  <si>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</si>
  <si>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</si>
  <si>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</si>
  <si>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</si>
  <si>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</si>
  <si>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</si>
  <si>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</si>
  <si>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</si>
  <si>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</si>
  <si>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</si>
  <si>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</si>
  <si>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</si>
  <si>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</si>
  <si>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</si>
  <si>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</si>
  <si>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</si>
  <si>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</si>
  <si>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</si>
  <si>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</si>
  <si>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</si>
  <si>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</si>
  <si>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</si>
  <si>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</si>
  <si>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</si>
  <si>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</si>
  <si>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</si>
  <si>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</si>
  <si>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</si>
  <si>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</si>
  <si>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</si>
  <si>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</si>
  <si>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</si>
  <si>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</si>
  <si>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</si>
  <si>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</si>
  <si>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</si>
  <si>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</si>
  <si>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</si>
  <si>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</si>
  <si>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</si>
  <si>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</si>
  <si>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</si>
  <si>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</si>
  <si>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</si>
  <si>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</si>
  <si>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</si>
  <si>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</si>
  <si>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</si>
  <si>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</si>
  <si>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</si>
  <si>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</si>
  <si>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</si>
  <si>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</si>
  <si>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</si>
  <si>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</si>
  <si>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</si>
  <si>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</si>
  <si>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</si>
  <si>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</si>
  <si>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</si>
  <si>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</si>
  <si>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</si>
  <si>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</si>
  <si>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</si>
  <si>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</si>
  <si>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</si>
  <si>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</si>
  <si>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</si>
  <si>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</si>
  <si>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</si>
  <si>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</si>
  <si>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</si>
  <si>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</si>
  <si>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</si>
  <si>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</si>
  <si>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</si>
  <si>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</si>
  <si>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</si>
  <si>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</si>
  <si>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</si>
  <si>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</si>
  <si>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</si>
  <si>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</si>
  <si>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</si>
  <si>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</si>
  <si>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</si>
  <si>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</si>
  <si>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</si>
  <si>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</si>
  <si>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</si>
  <si>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</si>
  <si>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</si>
  <si>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</si>
  <si>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</si>
  <si>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</si>
  <si>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</si>
  <si>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</si>
  <si>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</si>
  <si>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</si>
  <si>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</si>
  <si>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</si>
  <si>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</si>
  <si>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</si>
  <si>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</si>
  <si>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</si>
  <si>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</si>
  <si>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</si>
  <si>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</si>
  <si>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</si>
  <si>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</si>
  <si>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</si>
  <si>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</si>
  <si>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</si>
  <si>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</si>
  <si>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</si>
  <si>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</si>
  <si>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</si>
  <si>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</si>
  <si>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</si>
  <si>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</si>
  <si>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</si>
  <si>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</si>
  <si>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</si>
  <si>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</si>
  <si>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</si>
  <si>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</si>
  <si>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</si>
  <si>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</si>
  <si>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</si>
  <si>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</si>
  <si>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</si>
  <si>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</si>
  <si>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</si>
  <si>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</si>
  <si>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</si>
  <si>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</si>
  <si>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</si>
  <si>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</si>
  <si>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</si>
  <si>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</si>
  <si>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</si>
  <si>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</si>
  <si>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</si>
  <si>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</si>
  <si>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</si>
  <si>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</si>
  <si>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</si>
  <si>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</si>
  <si>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</si>
  <si>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</si>
  <si>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</si>
  <si>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</si>
  <si>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</si>
  <si>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</si>
  <si>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</si>
  <si>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</si>
  <si>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</si>
  <si>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</si>
  <si>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</si>
  <si>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</si>
  <si>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</si>
  <si>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</si>
  <si>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</si>
  <si>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</si>
  <si>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</si>
  <si>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</si>
  <si>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</si>
  <si>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</si>
  <si>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</si>
  <si>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</si>
  <si>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</si>
  <si>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</si>
  <si>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</si>
  <si>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</si>
  <si>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</si>
  <si>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</si>
  <si>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</si>
  <si>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</si>
  <si>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</si>
  <si>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</si>
  <si>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</si>
  <si>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</si>
  <si>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</si>
  <si>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</si>
  <si>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</si>
  <si>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</si>
  <si>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</si>
  <si>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</si>
  <si>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</si>
  <si>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</si>
  <si>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</si>
  <si>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</si>
  <si>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</si>
  <si>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</si>
  <si>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</si>
  <si>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</si>
  <si>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</si>
  <si>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</si>
  <si>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</si>
  <si>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</si>
  <si>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</si>
  <si>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</si>
  <si>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</si>
  <si>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</si>
  <si>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</si>
  <si>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</si>
  <si>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</si>
  <si>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</si>
  <si>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</si>
  <si>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</si>
  <si>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</si>
  <si>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</si>
  <si>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</si>
  <si>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</si>
  <si>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</si>
  <si>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</si>
  <si>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</si>
  <si>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</si>
  <si>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</si>
  <si>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</si>
  <si>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</si>
  <si>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</si>
  <si>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</si>
  <si>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</si>
  <si>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</si>
  <si>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</si>
  <si>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</si>
  <si>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</si>
  <si>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</si>
  <si>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</si>
  <si>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</si>
  <si>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</si>
  <si>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</si>
  <si>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</si>
  <si>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</si>
  <si>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</si>
  <si>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</si>
  <si>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</si>
  <si>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</si>
  <si>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</si>
  <si>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</si>
  <si>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</si>
  <si>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</si>
  <si>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</si>
  <si>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</si>
  <si>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</si>
  <si>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</si>
  <si>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</si>
  <si>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</si>
  <si>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</si>
  <si>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</si>
  <si>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</si>
  <si>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</si>
  <si>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</si>
  <si>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</si>
  <si>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</si>
  <si>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</si>
  <si>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</si>
  <si>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</si>
  <si>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</si>
  <si>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</si>
  <si>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</si>
  <si>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</si>
  <si>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</si>
  <si>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</si>
  <si>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</si>
  <si>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</si>
  <si>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</si>
  <si>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</si>
  <si>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</si>
  <si>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</si>
  <si>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</si>
  <si>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</si>
  <si>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</si>
  <si>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</si>
  <si>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</si>
  <si>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</si>
  <si>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</si>
  <si>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</si>
  <si>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</si>
  <si>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</si>
  <si>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</si>
  <si>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</si>
  <si>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</si>
  <si>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</si>
  <si>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</si>
  <si>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</si>
  <si>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</si>
  <si>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</si>
  <si>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</si>
  <si>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</si>
  <si>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</si>
  <si>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</si>
  <si>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</si>
  <si>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</si>
  <si>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</si>
  <si>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</si>
  <si>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</si>
  <si>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</si>
  <si>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</si>
  <si>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</si>
  <si>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</si>
  <si>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</si>
  <si>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</si>
  <si>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</si>
  <si>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</si>
  <si>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</si>
  <si>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</si>
  <si>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</si>
  <si>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</si>
  <si>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</si>
  <si>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</si>
  <si>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</si>
  <si>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</si>
  <si>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</si>
  <si>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</si>
  <si>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</si>
  <si>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</si>
  <si>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</si>
  <si>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</si>
  <si>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</si>
  <si>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</si>
  <si>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</si>
  <si>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</si>
  <si>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</si>
  <si>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</si>
  <si>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</si>
  <si>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</si>
  <si>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</si>
  <si>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</si>
  <si>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</si>
  <si>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</si>
  <si>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</si>
  <si>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</si>
  <si>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</si>
  <si>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</si>
  <si>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</si>
  <si>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</si>
  <si>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</si>
  <si>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</si>
  <si>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</si>
  <si>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</si>
  <si>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</si>
  <si>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</si>
  <si>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</si>
  <si>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</si>
  <si>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</si>
  <si>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</si>
  <si>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</si>
  <si>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</si>
  <si>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</si>
  <si>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</si>
  <si>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</si>
  <si>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</si>
  <si>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</si>
  <si>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</si>
  <si>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</si>
  <si>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</si>
  <si>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</si>
  <si>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</si>
  <si>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</si>
  <si>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</si>
  <si>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</si>
  <si>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</si>
  <si>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</si>
  <si>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</si>
  <si>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</si>
  <si>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</si>
  <si>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</si>
  <si>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</si>
  <si>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</si>
  <si>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</si>
  <si>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</si>
  <si>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</si>
  <si>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</si>
  <si>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</si>
  <si>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</si>
  <si>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</si>
  <si>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</si>
  <si>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</si>
  <si>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</si>
  <si>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</si>
  <si>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</si>
  <si>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</si>
  <si>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</si>
  <si>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</si>
  <si>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</si>
  <si>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</si>
  <si>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</si>
  <si>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</si>
  <si>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</si>
  <si>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</si>
  <si>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</si>
  <si>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</si>
  <si>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</si>
  <si>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</si>
  <si>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</si>
  <si>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</si>
  <si>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</si>
  <si>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</si>
  <si>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</si>
  <si>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</si>
  <si>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</si>
  <si>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</si>
  <si>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</si>
  <si>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</si>
  <si>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</si>
  <si>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</si>
  <si>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</si>
  <si>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</si>
  <si>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</si>
  <si>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</si>
  <si>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</si>
  <si>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</si>
  <si>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</si>
  <si>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</si>
  <si>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</si>
  <si>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</si>
  <si>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</si>
  <si>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</si>
  <si>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</si>
  <si>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</si>
  <si>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</si>
  <si>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</si>
  <si>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</si>
  <si>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</si>
  <si>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</si>
  <si>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</si>
  <si>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</si>
  <si>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</si>
  <si>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</si>
  <si>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</si>
  <si>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</si>
  <si>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</si>
  <si>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</si>
  <si>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</si>
  <si>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</si>
  <si>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</si>
  <si>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</si>
  <si>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</si>
  <si>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</si>
  <si>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</si>
  <si>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</si>
  <si>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</si>
  <si>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</si>
  <si>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</si>
  <si>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</si>
  <si>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</si>
  <si>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</si>
  <si>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</si>
  <si>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</si>
  <si>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</si>
  <si>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</si>
  <si>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</si>
  <si>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</si>
  <si>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</si>
  <si>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</si>
  <si>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</si>
  <si>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</si>
  <si>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</si>
  <si>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</si>
  <si>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</si>
  <si>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</si>
  <si>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</si>
  <si>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</si>
  <si>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</si>
  <si>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</si>
  <si>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</si>
  <si>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</si>
  <si>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</si>
  <si>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</si>
  <si>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</si>
  <si>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</si>
  <si>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</si>
  <si>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</si>
  <si>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</si>
  <si>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</si>
  <si>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</si>
  <si>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</si>
  <si>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</si>
  <si>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</si>
  <si>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</si>
  <si>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</si>
  <si>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</si>
  <si>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</si>
  <si>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</si>
  <si>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</si>
  <si>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</si>
  <si>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</si>
  <si>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</si>
  <si>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</si>
  <si>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</si>
  <si>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</si>
  <si>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</si>
  <si>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</si>
  <si>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</si>
  <si>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</si>
  <si>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</si>
  <si>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</si>
  <si>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</si>
  <si>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</si>
  <si>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</si>
  <si>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</si>
  <si>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</si>
  <si>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</si>
  <si>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</si>
  <si>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</si>
  <si>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</si>
  <si>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</si>
  <si>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</si>
  <si>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</si>
  <si>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</si>
  <si>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</si>
  <si>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</si>
  <si>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</si>
  <si>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</si>
  <si>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</si>
  <si>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</si>
  <si>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</si>
  <si>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</si>
  <si>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</si>
  <si>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</si>
  <si>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</si>
  <si>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</si>
  <si>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</si>
  <si>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</si>
  <si>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</si>
  <si>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</si>
  <si>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</si>
  <si>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</si>
  <si>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</si>
  <si>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</si>
  <si>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</si>
  <si>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</si>
  <si>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</si>
  <si>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</si>
  <si>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</si>
  <si>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</si>
  <si>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</si>
  <si>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</si>
  <si>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</si>
  <si>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</si>
  <si>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</si>
  <si>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</si>
  <si>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</si>
  <si>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</si>
  <si>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</si>
  <si>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</si>
  <si>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</si>
  <si>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</si>
  <si>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</si>
  <si>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</si>
  <si>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</si>
  <si>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</si>
  <si>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</si>
  <si>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</si>
  <si>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</si>
  <si>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</si>
  <si>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</si>
  <si>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</si>
  <si>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</si>
  <si>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</si>
  <si>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</si>
  <si>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</si>
  <si>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</si>
  <si>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</si>
  <si>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</si>
  <si>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</si>
  <si>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</si>
  <si>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</si>
  <si>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</si>
  <si>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</si>
  <si>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</si>
  <si>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</si>
  <si>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</si>
  <si>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</si>
  <si>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</si>
  <si>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</si>
  <si>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</si>
  <si>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</si>
  <si>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</si>
  <si>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</si>
  <si>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</si>
  <si>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</si>
  <si>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</si>
  <si>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</si>
  <si>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</si>
  <si>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</si>
  <si>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</si>
  <si>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</si>
  <si>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</si>
  <si>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</si>
  <si>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</si>
  <si>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</si>
  <si>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</si>
  <si>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</si>
  <si>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</si>
  <si>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</si>
  <si>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</si>
  <si>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</si>
  <si>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</si>
  <si>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</si>
  <si>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</si>
  <si>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</si>
  <si>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</si>
  <si>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</si>
  <si>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</si>
  <si>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</si>
  <si>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</si>
  <si>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</si>
  <si>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</si>
  <si>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</si>
  <si>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</si>
  <si>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</si>
  <si>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</si>
  <si>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</si>
  <si>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</si>
  <si>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</si>
  <si>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</si>
  <si>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</si>
  <si>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</si>
  <si>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</si>
  <si>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</si>
  <si>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</si>
  <si>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</si>
  <si>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</si>
  <si>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</si>
  <si>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</si>
  <si>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</si>
  <si>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</si>
  <si>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</si>
  <si>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</si>
  <si>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</si>
  <si>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</si>
  <si>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</si>
  <si>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</si>
  <si>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</si>
  <si>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</si>
  <si>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</si>
  <si>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</si>
  <si>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</si>
  <si>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</si>
  <si>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</si>
  <si>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</si>
  <si>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</si>
  <si>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</si>
  <si>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</si>
  <si>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</si>
  <si>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</si>
  <si>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</si>
  <si>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</si>
  <si>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</si>
  <si>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</si>
  <si>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</si>
  <si>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</si>
  <si>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</si>
  <si>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</si>
  <si>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</si>
  <si>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</si>
  <si>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</si>
  <si>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</si>
  <si>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</si>
  <si>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</si>
  <si>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</si>
  <si>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</si>
  <si>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</si>
  <si>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</si>
  <si>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</si>
  <si>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</si>
  <si>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</si>
  <si>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</si>
  <si>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</si>
  <si>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</si>
  <si>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</si>
  <si>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</si>
  <si>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</si>
  <si>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</si>
  <si>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</si>
  <si>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</si>
  <si>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</si>
  <si>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</si>
  <si>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</si>
  <si>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</si>
  <si>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</si>
  <si>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</si>
  <si>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</si>
  <si>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</si>
  <si>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</si>
  <si>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</si>
  <si>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</si>
  <si>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</si>
  <si>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</si>
  <si>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</si>
  <si>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</si>
  <si>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</si>
  <si>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</si>
  <si>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</si>
  <si>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</si>
  <si>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</si>
  <si>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</si>
  <si>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</si>
  <si>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</si>
  <si>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</si>
  <si>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</si>
  <si>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</si>
  <si>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</si>
  <si>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</si>
  <si>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</si>
  <si>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</si>
  <si>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</si>
  <si>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</si>
  <si>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</si>
  <si>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</si>
  <si>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</si>
  <si>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</si>
  <si>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</si>
  <si>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</si>
  <si>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</si>
  <si>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</si>
  <si>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</si>
  <si>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</si>
  <si>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</si>
  <si>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</si>
  <si>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</si>
  <si>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</si>
  <si>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</si>
  <si>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</si>
  <si>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</si>
  <si>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</si>
  <si>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</si>
  <si>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</si>
  <si>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</si>
  <si>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</si>
  <si>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</si>
  <si>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</si>
  <si>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</si>
  <si>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</si>
  <si>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</si>
  <si>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</si>
  <si>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</si>
  <si>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</si>
  <si>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</si>
  <si>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</si>
  <si>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</si>
  <si>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</si>
  <si>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</si>
  <si>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</si>
  <si>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</si>
  <si>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</si>
  <si>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</si>
  <si>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</si>
  <si>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</si>
  <si>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</si>
  <si>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</si>
  <si>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</si>
  <si>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</si>
  <si>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</si>
  <si>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</si>
  <si>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</si>
  <si>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</si>
  <si>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</si>
  <si>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</si>
  <si>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</si>
  <si>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</si>
  <si>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</si>
  <si>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</si>
  <si>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</si>
  <si>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</si>
  <si>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</si>
  <si>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</si>
  <si>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</si>
  <si>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</si>
  <si>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</si>
  <si>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</si>
  <si>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</si>
  <si>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</si>
  <si>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</si>
  <si>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</si>
  <si>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</si>
  <si>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</si>
  <si>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</si>
  <si>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</si>
  <si>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</si>
  <si>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</si>
  <si>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</si>
  <si>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</si>
  <si>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</si>
  <si>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</si>
  <si>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</si>
  <si>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</si>
  <si>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</si>
  <si>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</si>
  <si>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</si>
  <si>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</si>
  <si>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</si>
  <si>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</si>
  <si>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</si>
  <si>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</si>
  <si>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</si>
  <si>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</si>
  <si>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</si>
  <si>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</si>
  <si>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</si>
  <si>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</si>
  <si>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</si>
  <si>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</si>
  <si>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</si>
  <si>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</si>
  <si>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</si>
  <si>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PCM-20251106-00000418</t>
  </si>
  <si>
    <t>Critical</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</si>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</sst>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32" dataDxfId="31" headerRowBorderDxfId="29" tableBorderDxfId="30" totalsRowBorderDxfId="28">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304.33667187499668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0.88198437499522697</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3</v>
      </c>
      <c r="D4" s="131" t="s">
        <v>11419</v>
      </c>
      <c r="E4" s="132" t="s">
        <v>39026</v>
      </c>
      <c r="F4" s="133">
        <v>45967.270844907405</v>
      </c>
      <c r="G4" s="134">
        <f ca="1">IFERROR(NOW()-F4,"")</f>
        <v>1.4252893517550547E-2</v>
      </c>
      <c r="H4" s="133">
        <v>45967.263518518521</v>
      </c>
      <c r="I4" s="131" t="str">
        <f>IFERROR(VLOOKUP(D4,DB!A:F,6,0),"")</f>
        <v>SCECO</v>
      </c>
      <c r="J4" s="131" t="str">
        <f>IFERROR(VLOOKUP(D4,DB!A:G,7,0),"")</f>
        <v>Vandalized</v>
      </c>
      <c r="K4" s="135" t="s">
        <v>39027</v>
      </c>
      <c r="L4" s="136" t="str">
        <f>IFERROR(VLOOKUP(D4,DB!A:I,9,0),"")</f>
        <v>Latis</v>
      </c>
    </row>
    <row r="5" spans="1:15" ht="15" customHeight="1">
      <c r="A5" s="130"/>
      <c r="B5" s="131" t="str">
        <f>IFERROR(VLOOKUP(D5,DB!A:K,11,0),"")</f>
        <v/>
      </c>
      <c r="C5" s="131"/>
      <c r="D5" s="131"/>
      <c r="E5" s="132"/>
      <c r="F5" s="133"/>
      <c r="G5" s="134">
        <f ca="1">IFERROR(NOW()-F5,"")</f>
        <v>45967.285097800923</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45967.285097800923</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45967.285097800923</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45967.285097800923</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45967.285097800923</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45967.285097800923</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45967.285097800923</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45967.285097800923</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45967.285097800923</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45967.285097800923</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45967.285097800923</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45967.285097800923</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45967.285097800923</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45967.285097800923</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45967.285097800923</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45967.285097800923</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45967.285097800923</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45967.285097800923</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45967.285097800923</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45967.285097800923</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45967.285097800923</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45967.285097800923</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45967.285097800923</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45967.285097800923</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45967.285097800923</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45967.285097800923</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45967.285097800923</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45967.285097800923</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45967.285097800923</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45967.285097800923</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45967.285097800923</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45967.285097800923</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45967.285097800923</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45967.285097800923</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45967.285097800923</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45967.285097800923</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45967.285097800923</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45967.285097800923</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45967.285097800923</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45967.285097800923</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45967.285097800923</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45967.285097800923</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45967.285097800923</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45967.285097800923</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45967.285097800923</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45967.285097800923</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45967.285097800923</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45967.285097800923</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45967.285097800923</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45967.285097800923</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45967.285097800923</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45967.285097800923</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45967.285097800923</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45967.285097800923</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45967.285097800923</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45967.285097800923</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45967.285097800923</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45967.285097800923</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45967.285097800923</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45967.285097800923</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45967.285097800923</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45967.285097800923</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45967.285097800923</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45967.285097800923</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45967.285097800923</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45967.285097800923</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45967.285097800923</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45967.285097800923</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45967.285097800923</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45967.285097800923</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45967.285097800923</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45967.285097800923</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45967.285097800923</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45967.285097800923</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45967.285097800923</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45967.285097800923</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45967.285097800923</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45967.285097800923</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45967.285097800923</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45967.285097800923</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45967.285097800923</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45967.285097800923</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45967.285097800923</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45967.285097800923</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45967.285097800923</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08BEBFD4-6C27-4389-A774-1181D466AF1B}"/>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142.28525983796135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39109</v>
      </c>
      <c r="B4" s="18" t="str">
        <f>IFERROR(VLOOKUP(D4,DB!A:K,11,0),"")</f>
        <v>R2</v>
      </c>
      <c r="C4" s="18">
        <v>1</v>
      </c>
      <c r="D4" s="18" t="s">
        <v>16699</v>
      </c>
      <c r="E4" s="85" t="s">
        <v>39021</v>
      </c>
      <c r="F4" s="112">
        <v>45967.260694444441</v>
      </c>
      <c r="G4" s="113">
        <f ca="1">IFERROR(NOW()-F4,"-")</f>
        <v>2.4403356481343508E-2</v>
      </c>
      <c r="H4" s="112">
        <v>45967.253055555557</v>
      </c>
      <c r="I4" s="18" t="str">
        <f>IFERROR(VLOOKUP(D4,DB!A:F,6,0),"")</f>
        <v>SCECO</v>
      </c>
      <c r="J4" s="18" t="str">
        <f>IFERROR(VLOOKUP(D4,DB!A:G,7,0),"")</f>
        <v>Good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9"/>
      <c r="E5" s="111"/>
      <c r="F5" s="112"/>
      <c r="G5" s="113">
        <f ca="1">IFERROR(NOW()-F5,"-")</f>
        <v>45967.285097800923</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45967.285097800923</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45967.285097800923</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45967.285097800923</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45967.285097800923</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45967.285097800923</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45967.285097800923</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45967.285097800923</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45967.285097800923</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45967.285097800923</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45967.285097800923</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45967.285097800923</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45967.285097800923</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45967.285097800923</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45967.285097800923</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45967.285097800923</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45967.285097800923</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45967.285097800923</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45967.285097800923</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45967.285097800923</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45967.285097800923</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45967.285097800923</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45967.285097800923</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45967.285097800923</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45967.285097800923</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45967.285097800923</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45967.285097800923</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45967.285097800923</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45967.285097800923</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45967.285097800923</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45967.285097800923</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45967.285097800923</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45967.285097800923</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45967.285097800923</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45967.285097800923</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45967.285097800923</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45967.285097800923</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45967.285097800923</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45967.285097800923</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45967.285097800923</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45967.285097800923</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45967.285097800923</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45967.285097800923</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45967.285097800923</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45967.285097800923</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45967.285097800923</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45967.285097800923</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45967.285097800923</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45967.285097800923</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45967.285097800923</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45967.285097800923</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45967.285097800923</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45967.285097800923</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45967.285097800923</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45967.285097800923</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45967.285097800923</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45967.285097800923</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45967.285097800923</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45967.285097800923</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45967.285097800923</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45967.285097800923</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45967.285097800923</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45967.285097800923</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45967.285097800923</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45967.285097800923</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45967.285097800923</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45967.285097800923</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45967.285097800923</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45967.285097800923</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45967.285097800923</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45967.285097800923</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45967.285097800923</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45967.285097800923</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45967.285097800923</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45967.285097800923</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45967.285097800923</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45967.285097800923</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45967.285097800923</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45967.285097800923</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45967.285097800923</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45967.285097800923</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45967.285097800923</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45967.285097800923</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45967.285097800923</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45967.285097800923</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45967.285097800923</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45967.285097800923</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45967.285097800923</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45967.285097800923</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45967.285097800923</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45967.285097800923</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K13" sqref="K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1325</v>
      </c>
      <c r="E2" s="18"/>
      <c r="F2" s="20"/>
      <c r="G2" s="21">
        <f t="shared" ref="G2:G25" ca="1" si="0">IFERROR(NOW()-F2,"-")</f>
        <v>45967.285097800923</v>
      </c>
      <c r="H2" s="22"/>
      <c r="I2" s="19" t="str">
        <f>IFERROR(VLOOKUP(D2,DB!A:F,6,0),"")</f>
        <v>Generator-DG</v>
      </c>
      <c r="J2" s="18" t="str">
        <f>IFERROR(VLOOKUP(D2,DB!A:G,7,0),"")</f>
        <v>Vandalized</v>
      </c>
      <c r="K2" s="45"/>
      <c r="L2" s="23" t="str">
        <f>IFERROR(VLOOKUP(D2,DB!A:I,9,0),"")</f>
        <v>Zain</v>
      </c>
    </row>
    <row r="3" spans="1:13" ht="15" customHeight="1">
      <c r="A3" s="19"/>
      <c r="B3" s="61" t="str">
        <f>IFERROR(VLOOKUP(D3,DB!A:K,11,0),"")</f>
        <v/>
      </c>
      <c r="C3" s="18"/>
      <c r="D3" s="18"/>
      <c r="E3" s="18"/>
      <c r="F3" s="20"/>
      <c r="G3" s="21">
        <f t="shared" ca="1" si="0"/>
        <v>45967.285097800923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45967.285097800923</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45967.285097800923</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45967.285097800923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45967.285097800923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45967.285097800923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45967.285097800923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45967.285097800923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45967.285097800923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45967.285097800923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45967.285097800923</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45967.285097800923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45967.285097800923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45967.285097800923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45967.285097800923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45967.285097800923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45967.285097800923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45967.285097800923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45967.285097800923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45967.285097800923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45967.285097800923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45967.285097800923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45967.285097800923</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45967.285097800923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45967.285097800923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45967.285097800923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45967.285097800923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45967.285097800923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45967.285097800923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45967.285097800923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45967.285097800923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45967.285097800923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45967.285097800923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45967.285097800923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45967.285097800923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45967.285097800923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45967.285097800923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45967.285097800923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45967.285097800923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45967.285097800923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45967.285097800923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45967.285097800923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45967.285097800923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45967.285097800923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45967.285097800923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45967.285097800923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45967.285097800923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45967.285097800923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45967.285097800923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45967.285097800923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45967.285097800923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45967.285097800923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45967.285097800923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45967.285097800923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45967.285097800923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45967.285097800923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45967.285097800923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45967.285097800923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45967.285097800923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45967.285097800923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45967.285097800923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45967.285097800923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45967.285097800923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45967.285097800923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45967.285097800923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45967.285097800923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45967.285097800923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45967.285097800923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45967.285097800923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45967.285097800923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45967.285097800923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45967.285097800923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45967.285097800923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45967.285097800923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45967.285097800923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45967.285097800923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45967.285097800923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45967.285097800923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45967.285097800923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45967.285097800923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45967.285097800923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45967.285097800923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45967.285097800923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45967.285097800923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45967.285097800923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45967.285097800923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45967.285097800923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45967.285097800923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45967.285097800923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45967.285097800923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45967.285097800923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45967.285097800923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45967.285097800923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45967.285097800923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45967.285097800923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45967.285097800923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45967.285097800923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45967.285097800923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45967.285097800923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45967.285097800923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45967.285097800923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45967.285097800923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45967.285097800923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45967.285097800923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45967.285097800923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45967.285097800923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45967.285097800923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45967.285097800923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45967.285097800923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45967.285097800923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45967.285097800923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45967.285097800923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45967.285097800923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45967.285097800923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45967.285097800923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45967.285097800923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45967.285097800923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45967.285097800923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45967.285097800923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45967.285097800923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45967.285097800923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45967.285097800923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45967.285097800923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45967.285097800923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45967.285097800923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45967.285097800923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45967.285097800923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45967.285097800923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45967.285097800923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45967.285097800923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45967.285097800923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45967.285097800923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45967.285097800923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45967.285097800923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45967.285097800923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45967.285097800923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45967.285097800923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45967.285097800923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45967.285097800923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45967.285097800923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45967.285097800923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45967.285097800923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45967.285097800923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45967.285097800923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45967.285097800923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45967.285097800923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45967.285097800923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45967.285097800923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45967.285097800923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45967.285097800923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45967.285097800923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45967.285097800923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45967.285097800923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45967.285097800923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45967.285097800923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45967.285097800923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45967.285097800923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45967.285097800923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45967.285097800923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45967.285097800923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45967.285097800923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45967.285097800923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45967.285097800923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45967.285097800923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45967.285097800923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45967.285097800923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45967.285097800923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45967.285097800923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45967.285097800923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45967.285097800923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45967.285097800923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45967.285097800923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45967.285097800923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45967.285097800923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45967.285097800923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45967.285097800923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45967.285097800923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45967.285097800923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45967.285097800923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45967.285097800923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45967.285097800923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45967.285097800923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45967.285097800923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45967.285097800923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45967.285097800923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45967.285097800923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45967.285097800923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45967.285097800923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45967.285097800923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45967.285097800923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45967.285097800923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45967.285097800923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45967.285097800923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45967.285097800923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45967.285097800923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45967.285097800923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45967.285097800923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45967.285097800923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45967.285097800923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45967.285097800923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45967.285097800923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45967.285097800923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45967.285097800923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45967.285097800923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45967.285097800923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45967.285097800923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45967.285097800923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45967.285097800923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45967.285097800923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45967.285097800923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45967.285097800923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45967.285097800923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45967.285097800923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45967.285097800923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45967.285097800923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45967.285097800923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45967.285097800923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45967.285097800923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45967.285097800923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45967.285097800923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45967.285097800923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45967.285097800923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45967.285097800923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45967.285097800923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45967.285097800923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45967.285097800923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45967.285097800923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45967.285097800923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45967.285097800923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45967.285097800923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45967.285097800923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45967.285097800923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45967.285097800923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45967.285097800923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45967.285097800923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45967.285097800923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45967.285097800923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45967.285097800923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45967.285097800923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45967.285097800923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45967.285097800923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45967.285097800923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45967.285097800923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45967.285097800923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45967.285097800923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45967.285097800923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45967.285097800923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45967.285097800923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45967.285097800923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45967.285097800923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45967.285097800923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45967.285097800923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45967.285097800923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45967.285097800923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45967.285097800923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45967.285097800923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45967.285097800923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45967.285097800923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45967.285097800923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45967.285097800923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45967.285097800923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45967.285097800923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45967.285097800923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45967.285097800923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45967.285097800923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45967.285097800923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45967.285097800923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45967.285097800923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45967.285097800923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45967.285097800923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45967.285097800923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45967.285097800923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45967.285097800923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45967.285097800923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45967.285097800923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45967.285097800923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45967.285097800923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45967.285097800923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45967.285097800923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45967.285097800923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45967.285097800923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45967.285097800923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45967.285097800923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45967.285097800923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45967.285097800923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45967.285097800923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45967.285097800923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45967.285097800923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45967.285097800923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45967.285097800923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45967.285097800923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45967.285097800923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45967.285097800923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45967.285097800923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45967.285097800923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45967.285097800923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45967.285097800923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45967.285097800923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45967.285097800923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45967.285097800923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45967.285097800923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45967.285097800923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45967.285097800923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45967.285097800923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45967.285097800923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45967.285097800923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45967.285097800923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45967.285097800923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45967.285097800923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45967.285097800923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45967.285097800923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45967.285097800923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45967.285097800923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45967.285097800923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45967.285097800923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45967.285097800923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45967.285097800923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45967.285097800923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45967.285097800923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45967.285097800923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45967.285097800923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45967.285097800923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45967.285097800923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45967.285097800923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45967.285097800923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45967.285097800923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45967.285097800923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45967.285097800923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45967.285097800923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45967.285097800923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45967.285097800923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45967.285097800923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45967.285097800923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45967.285097800923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45967.285097800923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45967.285097800923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45967.285097800923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45967.285097800923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45967.285097800923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45967.285097800923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45967.285097800923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45967.285097800923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45967.285097800923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45967.285097800923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45967.285097800923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45967.285097800923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45967.285097800923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45967.285097800923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45967.285097800923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45967.285097800923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45967.285097800923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45967.285097800923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45967.285097800923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45967.285097800923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45967.285097800923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45967.285097800923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45967.285097800923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45967.285097800923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45967.285097800923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45967.285097800923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45967.285097800923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45967.285097800923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45967.285097800923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45967.285097800923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45967.285097800923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45967.285097800923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45967.285097800923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45967.285097800923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45967.285097800923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45967.285097800923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45967.285097800923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45967.285097800923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45967.285097800923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45967.285097800923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45967.285097800923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45967.285097800923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45967.285097800923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45967.285097800923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45967.285097800923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45967.285097800923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45967.285097800923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45967.285097800923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45967.285097800923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45967.285097800923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45967.285097800923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45967.285097800923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45967.285097800923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45967.285097800923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45967.285097800923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45967.285097800923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45967.285097800923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45967.285097800923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45967.285097800923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45967.285097800923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45967.285097800923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45967.285097800923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45967.285097800923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45967.285097800923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45967.285097800923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45967.285097800923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45967.285097800923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45967.285097800923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45967.285097800923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45967.285097800923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45967.285097800923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45967.285097800923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45967.285097800923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45967.285097800923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45967.285097800923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45967.285097800923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45967.285097800923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45967.285097800923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45967.285097800923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45967.285097800923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45967.285097800923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45967.285097800923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45967.285097800923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45967.285097800923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45967.285097800923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45967.285097800923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45967.285097800923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45967.285097800923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45967.285097800923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45967.285097800923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45967.285097800923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45967.285097800923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45967.285097800923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45967.285097800923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45967.285097800923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45967.285097800923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45967.285097800923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45967.285097800923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45967.285097800923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45967.285097800923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45967.285097800923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45967.285097800923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45967.285097800923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45967.285097800923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45967.285097800923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45967.285097800923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45967.285097800923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45967.285097800923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45967.285097800923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45967.285097800923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45967.285097800923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45967.285097800923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45967.285097800923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45967.285097800923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45967.285097800923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45967.285097800923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45967.285097800923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45967.285097800923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45967.285097800923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45967.285097800923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45967.285097800923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45967.285097800923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45967.285097800923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45967.285097800923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45967.285097800923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45967.285097800923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45967.285097800923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45967.285097800923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45967.285097800923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45967.285097800923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45967.285097800923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45967.285097800923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45967.285097800923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45967.285097800923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45967.285097800923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45967.285097800923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45967.285097800923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45967.285097800923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45967.285097800923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45967.285097800923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45967.285097800923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45967.285097800923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45967.285097800923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45967.285097800923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45967.285097800923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45967.285097800923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45967.285097800923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45967.285097800923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45967.285097800923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45967.285097800923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45967.285097800923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45967.285097800923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45967.285097800923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45967.285097800923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45967.285097800923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45967.285097800923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45967.285097800923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45967.285097800923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45967.285097800923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45967.285097800923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45967.285097800923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45967.285097800923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45967.285097800923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45967.285097800923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45967.285097800923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45967.285097800923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45967.285097800923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45967.285097800923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45967.285097800923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45967.285097800923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45967.285097800923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45967.285097800923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45967.285097800923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45967.285097800923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45967.285097800923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45967.285097800923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45967.285097800923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45967.285097800923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45967.285097800923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45967.285097800923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45967.285097800923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45967.285097800923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45967.285097800923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45967.285097800923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45967.285097800923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45967.285097800923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45967.285097800923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45967.285097800923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45967.285097800923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45967.285097800923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45967.285097800923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45967.285097800923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45967.285097800923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45967.285097800923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45967.285097800923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45967.285097800923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45967.285097800923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45967.285097800923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45967.285097800923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45967.285097800923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45967.285097800923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45967.285097800923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45967.285097800923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45967.285097800923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45967.285097800923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45967.285097800923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45967.285097800923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45967.285097800923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45967.285097800923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45967.285097800923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45967.285097800923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45967.285097800923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45967.285097800923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45967.285097800923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45967.285097800923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45967.285097800923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45967.285097800923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45967.285097800923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45967.285097800923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45967.285097800923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45967.285097800923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45967.285097800923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45967.285097800923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45967.285097800923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45967.285097800923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45967.285097800923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45967.285097800923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45967.285097800923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45967.285097800923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45967.285097800923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45967.285097800923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45967.285097800923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45967.285097800923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45967.285097800923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45967.285097800923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45967.285097800923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45967.285097800923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45967.285097800923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45967.285097800923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45967.285097800923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45967.285097800923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45967.285097800923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45967.285097800923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45967.285097800923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45967.285097800923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45967.285097800923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45967.285097800923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45967.285097800923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45967.285097800923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45967.285097800923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45967.285097800923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45967.285097800923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45967.285097800923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45967.285097800923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45967.285097800923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45967.285097800923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45967.285097800923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45967.285097800923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45967.285097800923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45967.285097800923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45967.285097800923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45967.285097800923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45967.285097800923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45967.285097800923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45967.285097800923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45967.285097800923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45967.285097800923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45967.285097800923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45967.285097800923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45967.285097800923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45967.285097800923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45967.285097800923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45967.285097800923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45967.285097800923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45967.285097800923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45967.285097800923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45967.285097800923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45967.285097800923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45967.285097800923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45967.285097800923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45967.285097800923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45967.285097800923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45967.285097800923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45967.285097800923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45967.285097800923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45967.285097800923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45967.285097800923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45967.285097800923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45967.285097800923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45967.285097800923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45967.285097800923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45967.285097800923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45967.285097800923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45967.285097800923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45967.285097800923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45967.285097800923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45967.285097800923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45967.285097800923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45967.285097800923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45967.285097800923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45967.285097800923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45967.285097800923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45967.285097800923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45967.285097800923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45967.285097800923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45967.285097800923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45967.285097800923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45967.285097800923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45967.285097800923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45967.285097800923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45967.285097800923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45967.285097800923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45967.285097800923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45967.285097800923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45967.285097800923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45967.285097800923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45967.285097800923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45967.285097800923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45967.285097800923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45967.285097800923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45967.285097800923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45967.285097800923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45967.285097800923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45967.285097800923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45967.285097800923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45967.285097800923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45967.285097800923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45967.285097800923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45967.285097800923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45967.285097800923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45967.285097800923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45967.285097800923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45967.285097800923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45967.285097800923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45967.285097800923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45967.285097800923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45967.285097800923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45967.285097800923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45967.285097800923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45967.285097800923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45967.285097800923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45967.285097800923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45967.285097800923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45967.285097800923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45967.285097800923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45967.285097800923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45967.285097800923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45967.285097800923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45967.285097800923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45967.285097800923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45967.285097800923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45967.285097800923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45967.285097800923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45967.285097800923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45967.285097800923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45967.285097800923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45967.285097800923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45967.285097800923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45967.285097800923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45967.285097800923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45967.285097800923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45967.285097800923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45967.285097800923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45967.285097800923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45967.285097800923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45967.285097800923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45967.285097800923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45967.285097800923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45967.285097800923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45967.285097800923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45967.285097800923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45967.285097800923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45967.285097800923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45967.285097800923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45967.285097800923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45967.285097800923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45967.285097800923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45967.285097800923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45967.285097800923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45967.285097800923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45967.285097800923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45967.285097800923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45967.285097800923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45967.285097800923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45967.285097800923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45967.285097800923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45967.285097800923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45967.285097800923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45967.285097800923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45967.285097800923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45967.285097800923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45967.285097800923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45967.285097800923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45967.285097800923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45967.285097800923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45967.285097800923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45967.285097800923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45967.285097800923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45967.285097800923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45967.285097800923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45967.285097800923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45967.285097800923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45967.285097800923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45967.285097800923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45967.285097800923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45967.285097800923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45967.285097800923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45967.285097800923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45967.285097800923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45967.285097800923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45967.285097800923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45967.285097800923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45967.285097800923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45967.285097800923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45967.285097800923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45967.285097800923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45967.285097800923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45967.285097800923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45967.285097800923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45967.285097800923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45967.285097800923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45967.285097800923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45967.285097800923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45967.285097800923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45967.285097800923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45967.285097800923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45967.285097800923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45967.285097800923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45967.285097800923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45967.285097800923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45967.285097800923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45967.285097800923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45967.285097800923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45967.285097800923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45967.285097800923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45967.285097800923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45967.285097800923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45967.285097800923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45967.285097800923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45967.285097800923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45967.285097800923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45967.285097800923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45967.285097800923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45967.285097800923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45967.285097800923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45967.285097800923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45967.285097800923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45967.285097800923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45967.285097800923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45967.285097800923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45967.285097800923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45967.285097800923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45967.285097800923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45967.285097800923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45967.285097800923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45967.285097800923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45967.285097800923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45967.285097800923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45967.285097800923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45967.285097800923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45967.285097800923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45967.285097800923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45967.285097800923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45967.285097800923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45967.285097800923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45967.285097800923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45967.285097800923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45967.285097800923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45967.285097800923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45967.285097800923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45967.285097800923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45967.285097800923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45967.285097800923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45967.285097800923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45967.285097800923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45967.285097800923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45967.285097800923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45967.285097800923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45967.285097800923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45967.285097800923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45967.285097800923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45967.285097800923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45967.285097800923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45967.285097800923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45967.285097800923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45967.285097800923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45967.285097800923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45967.285097800923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45967.285097800923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45967.285097800923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45967.285097800923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45967.285097800923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45967.285097800923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45967.285097800923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45967.285097800923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45967.285097800923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45967.285097800923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45967.285097800923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45967.285097800923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45967.285097800923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45967.285097800923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45967.285097800923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45967.285097800923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45967.285097800923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45967.285097800923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45967.285097800923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45967.285097800923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45967.285097800923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45967.285097800923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45967.285097800923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45967.285097800923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45967.285097800923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45967.285097800923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45967.285097800923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45967.285097800923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45967.285097800923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45967.285097800923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45967.285097800923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45967.285097800923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45967.285097800923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45967.285097800923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45967.285097800923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45967.285097800923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45967.285097800923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45967.285097800923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45967.285097800923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45967.285097800923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45967.285097800923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45967.285097800923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45967.285097800923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45967.285097800923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45967.285097800923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45967.285097800923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45967.285097800923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45967.285097800923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45967.285097800923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45967.285097800923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45967.285097800923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45967.285097800923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45967.285097800923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45967.285097800923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45967.285097800923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45967.285097800923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45967.285097800923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45967.285097800923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45967.285097800923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45967.285097800923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45967.285097800923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45967.285097800923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45967.285097800923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45967.285097800923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45967.285097800923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45967.285097800923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45967.285097800923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45967.285097800923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45967.285097800923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45967.285097800923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45967.285097800923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45967.285097800923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45967.285097800923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45967.285097800923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45967.285097800923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45967.285097800923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45967.285097800923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45967.285097800923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45967.285097800923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45967.285097800923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45967.285097800923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45967.285097800923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45967.285097800923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45967.285097800923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45967.285097800923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45967.285097800923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45967.285097800923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45967.285097800923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45967.285097800923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45967.285097800923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45967.285097800923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45967.285097800923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45967.285097800923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45967.285097800923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45967.285097800923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45967.285097800923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45967.285097800923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45967.285097800923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45967.285097800923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45967.285097800923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45967.285097800923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45967.285097800923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45967.285097800923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45967.285097800923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45967.285097800923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45967.285097800923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45967.285097800923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45967.285097800923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45967.285097800923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45967.285097800923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45967.285097800923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45967.285097800923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45967.285097800923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45967.285097800923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45967.285097800923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45967.285097800923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45967.285097800923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45967.285097800923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45967.285097800923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45967.285097800923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45967.285097800923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45967.285097800923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45967.285097800923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45967.285097800923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45967.285097800923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45967.285097800923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45967.285097800923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45967.285097800923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45967.285097800923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45967.285097800923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45967.285097800923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45967.285097800923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45967.285097800923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45967.285097800923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45967.285097800923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45967.285097800923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45967.285097800923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45967.285097800923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45967.285097800923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45967.285097800923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45967.285097800923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45967.285097800923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45967.285097800923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45967.285097800923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45967.285097800923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45967.285097800923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45967.285097800923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45967.285097800923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45967.285097800923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45967.285097800923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45967.285097800923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45967.285097800923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45967.285097800923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45967.285097800923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45967.285097800923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45967.285097800923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45967.285097800923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45967.285097800923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45967.285097800923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45967.285097800923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45967.285097800923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45967.285097800923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45967.285097800923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45967.285097800923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45967.285097800923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45967.285097800923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45967.285097800923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45967.285097800923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45967.285097800923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45967.285097800923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45967.285097800923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45967.285097800923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45967.285097800923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45967.285097800923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45967.285097800923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45967.285097800923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45967.285097800923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45967.285097800923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45967.285097800923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45967.285097800923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45967.285097800923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45967.285097800923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45967.285097800923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45967.285097800923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45967.285097800923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45967.285097800923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45967.285097800923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45967.285097800923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45967.285097800923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45967.285097800923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45967.285097800923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45967.285097800923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45967.285097800923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45967.285097800923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45967.285097800923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45967.285097800923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45967.285097800923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45967.285097800923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45967.285097800923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45967.285097800923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45967.285097800923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45967.285097800923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45967.285097800923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45967.285097800923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45967.285097800923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45967.285097800923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45967.285097800923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45967.285097800923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45967.285097800923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45967.285097800923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45967.285097800923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45967.285097800923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45967.285097800923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45967.285097800923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45967.285097800923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45967.285097800923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45967.285097800923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45967.285097800923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45967.285097800923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45967.285097800923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45967.285097800923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45967.285097800923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45967.285097800923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45967.285097800923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45967.285097800923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45967.285097800923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45967.285097800923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45967.285097800923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45967.285097800923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45967.285097800923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45967.285097800923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45967.285097800923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45967.285097800923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45967.285097800923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45967.285097800923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45967.285097800923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45967.285097800923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45967.285097800923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45967.285097800923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45967.285097800923</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45967.285097800923</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263.80438020832662</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0.50160243055142928</v>
      </c>
      <c r="H3" s="120">
        <v>45966.777777777781</v>
      </c>
      <c r="I3" s="116" t="str">
        <f>IFERROR(VLOOKUP(D3,DB!A:F,6,0),"")</f>
        <v>Generator-SG</v>
      </c>
      <c r="J3" s="116" t="str">
        <f>IFERROR(VLOOKUP(D3,DB!A:G,7,0),"")</f>
        <v>Dead</v>
      </c>
      <c r="K3" s="122" t="s">
        <v>39116</v>
      </c>
      <c r="L3" s="118" t="str">
        <f>IFERROR(VLOOKUP(D3,DB!A:I,9,0),"")</f>
        <v>Latis</v>
      </c>
    </row>
    <row r="4" spans="1:16" ht="15" customHeight="1">
      <c r="A4" s="116"/>
      <c r="B4" s="116" t="str">
        <f>IFERROR(VLOOKUP(D4,DB!A:K,11,0),"")</f>
        <v/>
      </c>
      <c r="C4" s="117"/>
      <c r="D4" s="92"/>
      <c r="E4" s="95"/>
      <c r="F4" s="120"/>
      <c r="G4" s="121">
        <f ca="1">IFERROR(NOW()-F4,"")</f>
        <v>45967.285097800923</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45967.285097800923</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45967.285097800923</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45967.285097800923</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45967.285097800923</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45967.285097800923</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45967.285097800923</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45967.285097800923</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45967.285097800923</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45967.285097800923</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45967.285097800923</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45967.285097800923</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45967.285097800923</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45967.285097800923</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45967.285097800923</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45967.285097800923</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45967.285097800923</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45967.285097800923</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45967.285097800923</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45967.285097800923</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45967.285097800923</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45967.285097800923</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45967.285097800923</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45967.285097800923</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45967.285097800923</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45967.285097800923</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45967.285097800923</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45967.285097800923</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45967.285097800923</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45967.285097800923</v>
      </c>
      <c r="H33" s="120"/>
      <c r="I33" s="116" t="str">
        <f>IFERROR(VLOOKUP(D33,DB!A:F,6,0),"")</f>
        <v/>
      </c>
      <c r="J33" s="116" t="str">
        <f>IFERROR(VLOOKUP(D33,DB!A:G,7,0),"")</f>
        <v/>
      </c>
      <c r="K33" s="122"/>
      <c r="L33" s="118" t="str">
        <f>IFERROR(VLOOKUP(D33,DB!A:I,9,0),"")</f>
        <v/>
      </c>
    </row>
    <row r="34" spans="1:12" ht="15" customHeight="1">
      <c r="A34" s="123"/>
      <c r="B34" s="123" t="str">
        <f>IFERROR(VLOOKUP(D34,DB!A:K,11,0),"")</f>
        <v/>
      </c>
      <c r="C34" s="124"/>
      <c r="D34" s="125"/>
      <c r="E34" s="126"/>
      <c r="F34" s="127"/>
      <c r="G34" s="128">
        <f ca="1">IFERROR(NOW()-F34,"")</f>
        <v>45967.285097800923</v>
      </c>
      <c r="H34" s="127"/>
      <c r="I34" s="123" t="str">
        <f>IFERROR(VLOOKUP(D34,DB!A:F,6,0),"")</f>
        <v/>
      </c>
      <c r="J34" s="123" t="str">
        <f>IFERROR(VLOOKUP(D34,DB!A:G,7,0),"")</f>
        <v/>
      </c>
      <c r="K34" s="129"/>
      <c r="L34" s="125" t="str">
        <f>IFERROR(VLOOKUP(D34,DB!A:I,9,0),"")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75.453037615734502</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39026</v>
      </c>
      <c r="F3" s="38">
        <v>45926.188877314817</v>
      </c>
      <c r="G3" s="138">
        <f t="shared" ref="G3" ca="1" si="0">IFERROR(NOW()-F3,"")</f>
        <v>41.096220486106176</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39026</v>
      </c>
      <c r="F4" s="147">
        <v>45948.661111111112</v>
      </c>
      <c r="G4" s="148">
        <f ca="1">IFERROR(NOW()-F4,"")</f>
        <v>18.623986689810408</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0.33267881943902466</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45967.285097800923</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45967.285097800923</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45967.285097800923</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45967.285097800923</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45967.285097800923</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45967.285097800923</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45967.285097800923</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45967.285097800923</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45967.285097800923</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45967.285097800923</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45967.285097800923</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45967.285097800923</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45967.285097800923</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45967.285097800923</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45967.285097800923</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45967.285097800923</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45967.285097800923</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45967.285097800923</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45967.285097800923</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45967.285097800923</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45967.285097800923</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45967.285097800923</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45967.285097800923</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45967.285097800923</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45967.285097800923</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45967.285097800923</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45967.285097800923</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45967.285097800923</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45967.285097800923</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45967.285097800923</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45967.285097800923</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45967.285097800923</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45967.285097800923</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45967.285097800923</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45967.285097800923</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45967.285097800923</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45967.285097800923</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45967.285097800923</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45967.285097800923</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45967.285097800923</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45967.285097800923</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45967.285097800923</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45967.285097800923</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45967.285097800923</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45967.285097800923</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45967.285097800923</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45967.285097800923</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45967.285097800923</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45967.285097800923</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45967.285097800923</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45967.285097800923</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45967.285097800923</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45967.285097800923</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45967.285097800923</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45967.285097800923</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45967.285097800923</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45967.285097800923</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45967.285097800923</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45967.285097800923</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45967.285097800923</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45967.285097800923</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45967.285097800923</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45967.285097800923</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45967.285097800923</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45967.285097800923</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45967.285097800923</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45967.285097800923</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45967.285097800923</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45967.285097800923</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45967.285097800923</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45967.285097800923</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45967.285097800923</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45967.285097800923</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45967.285097800923</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45967.285097800923</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45967.285097800923</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45967.285097800923</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45967.285097800923</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45967.285097800923</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45967.285097800923</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45967.285097800923</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45967.285097800923</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45967.285097800923</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45967.285097800923</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45967.285097800923</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45967.285097800923</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45967.285097800923</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45967.285097800923</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45967.285097800923</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45967.285097800923</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45967.285097800923</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45967.285097800923</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45967.285097800923</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45967.285097800923</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45967.285097800923</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45967.285097800923</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45967.285097800923</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45967.285097800923</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45967.285097800923</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45967.285097800923</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45967.285097800923</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45967.285097800923</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45967.285097800923</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45967.285097800923</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45967.285097800923</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45967.285097800923</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45967.285097800923</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45967.285097800923</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45967.285097800923</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45967.285097800923</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45967.285097800923</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45967.285097800923</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45967.285097800923</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45967.285097800923</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45967.285097800923</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45967.285097800923</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45967.285097800923</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45967.285097800923</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45967.285097800923</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45967.285097800923</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45967.285097800923</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45967.285097800923</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45967.285097800923</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45967.285097800923</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45967.285097800923</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45967.285097800923</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45967.285097800923</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45967.285097800923</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45967.285097800923</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45967.285097800923</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45967.285097800923</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45967.285097800923</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45967.285097800923</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45967.285097800923</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45967.285097800923</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45967.285097800923</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45967.285097800923</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45967.285097800923</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45967.285097800923</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45967.285097800923</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45967.285097800923</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45967.285097800923</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45967.285097800923</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45967.285097800923</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45967.285097800923</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45967.285097800923</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45967.285097800923</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45967.285097800923</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45967.285097800923</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45967.285097800923</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45967.285097800923</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45967.285097800923</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45967.285097800923</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45967.285097800923</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45967.285097800923</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45967.285097800923</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45967.285097800923</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45967.285097800923</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45967.285097800923</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45967.285097800923</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45967.285097800923</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45967.285097800923</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45967.285097800923</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45967.285097800923</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45967.285097800923</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45967.285097800923</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45967.285097800923</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45967.285097800923</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45967.285097800923</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45967.285097800923</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45967.285097800923</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45967.285097800923</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45967.285097800923</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45967.285097800923</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45967.285097800923</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45967.285097800923</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45967.285097800923</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45967.285097800923</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45967.285097800923</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45967.285097800923</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45967.285097800923</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45967.285097800923</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45967.285097800923</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45967.285097800923</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45967.285097800923</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45967.285097800923</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45967.285097800923</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45967.285097800923</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45967.285097800923</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45967.285097800923</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45967.285097800923</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45967.285097800923</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45967.285097800923</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45967.285097800923</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45967.285097800923</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45967.285097800923</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45967.285097800923</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45967.285097800923</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45967.285097800923</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45967.285097800923</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45967.285097800923</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45967.285097800923</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45967.285097800923</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45967.285097800923</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45967.285097800923</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45967.285097800923</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45967.285097800923</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45967.285097800923</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45967.285097800923</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45967.285097800923</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45967.285097800923</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45967.285097800923</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45967.285097800923</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45967.285097800923</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45967.285097800923</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45967.285097800923</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45967.285097800923</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45967.285097800923</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45967.285097800923</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45967.285097800923</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45967.285097800923</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45967.285097800923</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45967.285097800923</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45967.285097800923</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45967.285097800923</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45967.285097800923</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45967.285097800923</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45967.285097800923</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45967.285097800923</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45967.285097800923</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45967.285097800923</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45967.285097800923</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45967.285097800923</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45967.285097800923</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45967.285097800923</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45967.285097800923</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45967.285097800923</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45967.285097800923</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45967.285097800923</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45967.285097800923</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45967.285097800923</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45967.285097800923</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45967.285097800923</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45967.285097800923</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45967.285097800923</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45967.285097800923</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45967.285097800923</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45967.285097800923</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45967.285097800923</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45967.285097800923</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45967.285097800923</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45967.285097800923</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45967.285097800923</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45967.285097800923</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45967.285097800923</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45967.285097800923</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45967.285097800923</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45967.285097800923</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45967.285097800923</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45967.285097800923</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45967.285097800923</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45967.285097800923</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45967.285097800923</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45967.285097800923</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45967.285097800923</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45967.285097800923</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45967.285097800923</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45967.285097800923</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45967.285097800923</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45967.285097800923</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45967.285097800923</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45967.285097800923</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45967.285097800923</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45967.285097800923</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45967.285097800923</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45967.285097800923</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45967.285097800923</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45967.285097800923</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45967.285097800923</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45967.285097800923</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45967.285097800923</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45967.285097800923</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45967.285097800923</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45967.285097800923</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45967.285097800923</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45967.285097800923</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45967.285097800923</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45967.285097800923</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45967.285097800923</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45967.285097800923</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45967.285097800923</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45967.285097800923</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45967.285097800923</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45967.285097800923</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45967.285097800923</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45967.285097800923</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45967.285097800923</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45967.285097800923</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45967.285097800923</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45967.285097800923</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45967.285097800923</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45967.285097800923</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45967.285097800923</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45967.285097800923</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45967.285097800923</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45967.285097800923</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45967.285097800923</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45967.285097800923</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45967.285097800923</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45967.285097800923</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45967.285097800923</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45967.285097800923</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45967.285097800923</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45967.285097800923</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45967.285097800923</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45967.285097800923</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45967.285097800923</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45967.285097800923</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45967.285097800923</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45967.285097800923</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45967.285097800923</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45967.285097800923</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45967.285097800923</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45967.285097800923</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45967.285097800923</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45967.285097800923</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45967.285097800923</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45967.285097800923</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45967.285097800923</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45967.285097800923</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