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22" documentId="13_ncr:1_{F6CB121F-512D-4AA6-A0C1-0FB36C537598}" xr6:coauthVersionLast="47" xr6:coauthVersionMax="47" xr10:uidLastSave="{67CCE076-C75E-477F-AB4E-11FF74BF65A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<sst xmlns="http://schemas.openxmlformats.org/spreadsheetml/2006/main" count="179030" uniqueCount="39106">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</sst>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9" totalsRowShown="0" headerRowDxfId="48" dataDxfId="47" headerRowBorderDxfId="45" tableBorderDxfId="46" totalsRowBorderDxfId="44">
  <autoFilter ref="A1:L2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293.35642627314519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12.861437847219349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4.1009606480656657E-2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45956.304852199071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45956.304852199071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45956.304852199071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45956.304852199071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45956.304852199071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45956.304852199071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45956.304852199071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45956.304852199071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45956.304852199071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45956.304852199071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45956.304852199071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45956.304852199071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45956.304852199071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45956.304852199071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45956.304852199071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45956.304852199071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45956.304852199071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45956.304852199071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45956.304852199071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45956.304852199071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45956.304852199071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45956.304852199071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45956.304852199071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45956.304852199071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45956.304852199071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45956.304852199071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45956.304852199071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45956.304852199071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45956.304852199071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45956.304852199071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45956.304852199071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45956.304852199071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45956.304852199071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45956.304852199071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45956.304852199071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45956.304852199071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45956.304852199071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45956.304852199071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45956.304852199071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45956.304852199071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45956.304852199071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45956.304852199071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45956.304852199071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45956.304852199071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45956.304852199071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45956.304852199071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45956.304852199071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45956.304852199071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45956.304852199071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45956.304852199071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45956.304852199071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45956.304852199071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45956.304852199071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45956.304852199071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45956.304852199071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131.30501423610986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11.809076736106363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6.0327546234475449E-3</v>
      </c>
      <c r="H5" s="115">
        <v>45956.293402777781</v>
      </c>
      <c r="I5" s="18" t="str">
        <f>IFERROR(VLOOKUP(D5,DB!A:F,6,0),"")</f>
        <v>Generator-SG</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45956.304852199071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45956.304852199071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45956.304852199071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45956.304852199071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45956.304852199071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45956.304852199071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45956.304852199071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45956.304852199071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45956.304852199071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45956.304852199071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45956.304852199071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45956.304852199071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45956.304852199071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45956.304852199071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45956.304852199071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45956.304852199071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45956.304852199071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45956.304852199071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45956.304852199071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45956.304852199071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45956.304852199071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45956.304852199071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45956.304852199071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45956.304852199071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45956.304852199071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45956.304852199071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45956.304852199071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45956.304852199071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45956.304852199071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45956.304852199071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45956.304852199071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45956.304852199071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45956.304852199071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45956.304852199071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45956.304852199071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45956.304852199071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45956.304852199071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45956.304852199071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45956.304852199071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45956.304852199071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45956.304852199071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45956.304852199071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45956.304852199071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45956.304852199071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45956.304852199071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45956.304852199071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45956.304852199071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45956.304852199071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45956.304852199071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45956.304852199071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45956.304852199071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45956.304852199071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45956.304852199071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45956.304852199071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45956.304852199071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45956.304852199071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45956.304852199071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45956.304852199071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45956.304852199071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45956.304852199071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45956.304852199071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45956.304852199071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45956.304852199071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45956.304852199071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45956.304852199071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45956.304852199071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45956.304852199071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45956.304852199071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45956.304852199071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45956.304852199071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45956.304852199071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45956.304852199071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45956.304852199071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45956.304852199071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45956.304852199071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45956.304852199071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45956.304852199071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45956.304852199071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45956.304852199071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45956.304852199071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45956.304852199071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45956.304852199071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45956.304852199071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45956.304852199071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45956.304852199071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45956.304852199071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45956.304852199071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45956.304852199071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45956.304852199071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45956.304852199071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45956.304852199071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45956.304852199071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45956.304852199071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45956.304852199071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45956.304852199071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45956.304852199071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45956.304852199071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45956.304852199071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45956.304852199071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45956.304852199071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45956.304852199071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45956.304852199071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45956.304852199071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45956.304852199071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45956.304852199071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45956.304852199071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45956.304852199071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45956.304852199071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45956.304852199071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45956.304852199071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45956.304852199071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45956.304852199071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45956.304852199071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45956.304852199071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45956.304852199071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45956.304852199071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45956.304852199071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45956.304852199071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45956.304852199071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45956.304852199071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45956.304852199071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45956.304852199071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45956.304852199071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45956.304852199071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45956.304852199071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45956.304852199071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45956.304852199071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45956.304852199071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45956.304852199071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45956.304852199071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45956.304852199071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45956.304852199071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45956.304852199071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45956.304852199071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45956.304852199071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45956.304852199071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45956.304852199071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45956.304852199071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45956.304852199071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45956.304852199071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45956.304852199071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45956.304852199071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45956.304852199071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45956.304852199071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45956.304852199071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45956.304852199071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45956.304852199071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45956.304852199071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45956.304852199071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45956.304852199071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45956.304852199071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45956.304852199071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45956.304852199071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45956.304852199071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45956.304852199071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45956.304852199071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45956.304852199071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45956.304852199071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45956.304852199071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45956.304852199071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45956.304852199071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45956.304852199071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45956.304852199071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45956.304852199071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45956.304852199071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45956.304852199071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45956.304852199071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45956.304852199071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45956.304852199071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45956.304852199071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45956.304852199071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45956.304852199071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45956.304852199071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45956.304852199071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45956.304852199071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45956.304852199071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45956.304852199071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45956.304852199071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45956.304852199071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45956.304852199071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45956.304852199071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45956.304852199071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45956.304852199071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45956.304852199071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45956.304852199071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45956.304852199071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45956.304852199071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45956.304852199071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45956.304852199071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45956.304852199071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45956.304852199071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45956.304852199071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45956.304852199071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45956.304852199071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45956.304852199071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45956.304852199071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45956.304852199071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45956.304852199071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45956.304852199071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45956.304852199071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45956.304852199071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45956.304852199071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45956.304852199071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45956.304852199071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45956.304852199071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45956.304852199071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45956.304852199071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45956.304852199071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45956.304852199071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45956.304852199071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45956.304852199071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45956.304852199071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45956.304852199071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45956.304852199071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45956.304852199071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45956.304852199071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45956.304852199071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45956.304852199071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45956.304852199071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45956.304852199071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45956.304852199071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45956.304852199071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45956.304852199071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45956.304852199071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45956.304852199071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45956.304852199071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45956.304852199071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45956.304852199071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45956.304852199071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45956.304852199071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45956.304852199071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45956.304852199071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45956.304852199071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45956.304852199071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45956.304852199071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45956.304852199071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45956.304852199071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45956.304852199071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45956.304852199071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45956.304852199071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45956.304852199071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45956.304852199071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45956.304852199071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45956.304852199071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45956.304852199071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45956.304852199071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45956.304852199071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45956.304852199071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45956.304852199071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45956.304852199071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45956.304852199071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45956.304852199071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45956.304852199071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45956.304852199071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45956.304852199071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45956.304852199071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45956.304852199071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45956.304852199071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45956.304852199071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45956.304852199071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45956.304852199071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45956.304852199071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45956.304852199071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45956.304852199071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45956.304852199071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45956.304852199071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45956.304852199071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45956.304852199071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45956.304852199071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45956.304852199071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45956.304852199071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45956.304852199071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45956.304852199071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45956.304852199071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45956.304852199071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45956.304852199071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45956.304852199071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45956.304852199071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45956.304852199071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45956.304852199071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45956.304852199071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45956.304852199071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45956.304852199071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45956.304852199071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45956.304852199071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45956.304852199071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45956.304852199071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45956.304852199071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45956.304852199071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45956.304852199071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45956.304852199071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45956.304852199071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45956.304852199071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45956.304852199071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45956.304852199071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45956.304852199071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45956.304852199071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45956.304852199071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45956.304852199071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45956.304852199071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45956.304852199071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45956.304852199071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45956.304852199071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45956.304852199071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45956.304852199071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45956.304852199071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45956.304852199071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45956.304852199071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45956.304852199071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45956.304852199071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45956.304852199071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45956.304852199071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45956.304852199071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45956.304852199071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45956.304852199071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45956.304852199071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45956.304852199071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45956.304852199071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45956.304852199071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45956.304852199071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45956.304852199071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45956.304852199071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45956.304852199071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45956.304852199071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45956.304852199071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45956.304852199071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45956.304852199071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45956.304852199071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45956.304852199071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45956.304852199071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45956.304852199071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45956.304852199071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45956.304852199071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45956.304852199071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45956.304852199071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45956.304852199071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45956.304852199071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45956.304852199071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45956.304852199071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45956.304852199071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45956.304852199071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45956.304852199071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45956.304852199071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45956.304852199071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45956.304852199071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45956.304852199071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45956.304852199071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45956.304852199071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45956.304852199071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45956.304852199071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45956.304852199071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45956.304852199071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45956.304852199071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45956.304852199071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45956.304852199071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45956.304852199071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45956.304852199071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45956.304852199071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45956.304852199071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45956.304852199071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45956.304852199071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45956.304852199071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45956.304852199071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45956.304852199071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45956.304852199071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45956.304852199071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45956.304852199071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45956.304852199071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45956.304852199071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45956.304852199071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45956.304852199071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45956.304852199071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45956.304852199071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45956.304852199071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45956.304852199071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45956.304852199071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45956.304852199071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45956.304852199071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45956.304852199071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45956.304852199071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45956.304852199071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45956.304852199071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45956.304852199071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45956.304852199071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45956.304852199071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45956.304852199071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45956.304852199071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45956.304852199071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45956.304852199071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45956.304852199071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45956.304852199071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45956.304852199071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45956.304852199071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45956.304852199071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45956.304852199071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45956.304852199071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45956.304852199071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45956.304852199071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45956.304852199071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45956.304852199071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45956.304852199071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45956.304852199071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45956.304852199071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45956.304852199071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45956.304852199071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45956.304852199071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45956.304852199071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45956.304852199071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45956.304852199071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45956.304852199071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45956.304852199071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45956.304852199071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45956.304852199071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45956.304852199071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45956.304852199071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45956.304852199071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45956.304852199071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45956.304852199071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45956.304852199071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45956.304852199071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45956.304852199071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45956.304852199071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45956.304852199071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45956.304852199071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45956.304852199071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45956.304852199071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45956.304852199071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45956.304852199071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45956.304852199071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45956.304852199071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45956.304852199071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45956.304852199071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45956.304852199071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45956.304852199071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45956.304852199071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45956.304852199071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45956.304852199071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45956.304852199071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45956.304852199071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45956.304852199071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45956.304852199071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45956.304852199071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45956.304852199071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45956.304852199071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45956.304852199071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45956.304852199071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45956.304852199071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45956.304852199071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45956.304852199071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45956.304852199071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45956.304852199071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45956.304852199071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45956.304852199071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45956.304852199071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45956.304852199071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45956.304852199071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45956.304852199071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45956.304852199071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45956.304852199071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45956.304852199071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45956.304852199071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45956.304852199071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45956.304852199071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45956.304852199071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45956.304852199071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45956.304852199071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45956.304852199071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45956.304852199071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45956.304852199071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45956.304852199071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45956.304852199071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45956.304852199071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45956.304852199071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45956.304852199071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45956.304852199071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45956.304852199071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45956.304852199071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45956.304852199071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45956.304852199071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45956.304852199071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45956.304852199071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45956.304852199071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45956.304852199071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45956.304852199071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45956.304852199071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45956.304852199071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45956.304852199071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45956.304852199071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45956.304852199071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45956.304852199071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45956.304852199071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45956.304852199071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45956.304852199071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45956.304852199071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45956.304852199071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45956.304852199071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45956.304852199071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45956.304852199071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45956.304852199071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45956.304852199071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45956.304852199071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45956.304852199071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45956.304852199071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45956.304852199071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45956.304852199071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45956.304852199071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45956.304852199071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45956.304852199071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45956.304852199071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45956.304852199071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45956.304852199071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45956.304852199071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45956.304852199071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45956.304852199071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45956.304852199071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45956.304852199071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45956.304852199071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45956.304852199071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45956.304852199071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45956.304852199071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45956.304852199071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45956.304852199071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45956.304852199071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45956.304852199071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45956.304852199071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45956.304852199071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45956.304852199071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45956.304852199071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45956.304852199071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45956.304852199071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45956.304852199071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45956.304852199071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45956.304852199071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45956.304852199071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45956.304852199071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45956.304852199071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45956.304852199071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45956.304852199071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45956.304852199071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45956.304852199071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45956.304852199071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45956.304852199071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45956.304852199071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45956.304852199071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45956.304852199071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45956.304852199071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45956.304852199071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45956.304852199071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45956.304852199071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45956.304852199071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45956.304852199071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45956.304852199071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45956.304852199071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45956.304852199071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45956.304852199071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45956.304852199071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45956.304852199071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45956.304852199071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45956.304852199071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45956.304852199071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45956.304852199071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45956.304852199071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45956.304852199071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45956.304852199071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45956.304852199071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45956.304852199071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45956.304852199071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45956.304852199071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45956.304852199071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45956.304852199071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45956.304852199071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45956.304852199071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45956.304852199071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45956.304852199071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45956.304852199071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45956.304852199071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45956.304852199071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45956.304852199071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45956.304852199071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45956.304852199071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45956.304852199071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45956.304852199071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45956.304852199071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45956.304852199071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45956.304852199071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45956.304852199071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45956.304852199071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45956.304852199071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45956.304852199071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45956.304852199071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45956.304852199071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45956.304852199071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45956.304852199071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45956.304852199071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45956.304852199071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45956.304852199071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45956.304852199071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45956.304852199071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45956.304852199071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45956.304852199071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45956.304852199071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45956.304852199071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45956.304852199071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45956.304852199071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45956.304852199071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45956.304852199071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45956.304852199071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45956.304852199071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45956.304852199071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45956.304852199071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45956.304852199071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45956.304852199071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45956.304852199071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45956.304852199071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45956.304852199071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45956.304852199071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45956.304852199071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45956.304852199071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45956.304852199071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45956.304852199071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45956.304852199071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45956.304852199071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45956.304852199071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45956.304852199071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45956.304852199071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45956.304852199071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45956.304852199071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45956.304852199071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45956.304852199071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45956.304852199071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45956.304852199071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45956.304852199071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45956.304852199071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45956.304852199071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45956.304852199071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45956.304852199071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45956.304852199071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45956.304852199071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45956.304852199071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45956.304852199071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45956.304852199071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45956.304852199071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45956.304852199071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45956.304852199071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45956.304852199071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45956.304852199071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45956.304852199071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45956.304852199071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45956.304852199071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45956.304852199071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45956.304852199071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45956.304852199071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45956.304852199071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45956.304852199071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45956.304852199071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45956.304852199071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45956.304852199071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45956.304852199071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45956.304852199071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45956.304852199071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45956.304852199071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45956.304852199071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45956.304852199071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45956.304852199071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45956.304852199071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45956.304852199071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45956.304852199071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45956.304852199071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45956.304852199071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45956.304852199071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45956.304852199071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45956.304852199071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45956.304852199071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45956.304852199071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45956.304852199071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45956.304852199071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45956.304852199071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45956.304852199071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45956.304852199071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45956.304852199071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45956.304852199071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45956.304852199071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45956.304852199071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45956.304852199071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45956.304852199071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45956.304852199071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45956.304852199071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45956.304852199071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45956.304852199071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45956.304852199071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45956.304852199071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45956.304852199071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45956.304852199071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45956.304852199071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45956.304852199071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45956.304852199071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45956.304852199071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45956.304852199071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45956.304852199071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45956.304852199071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45956.304852199071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45956.304852199071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45956.304852199071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45956.304852199071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45956.304852199071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45956.304852199071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45956.304852199071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45956.304852199071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45956.304852199071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45956.304852199071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45956.304852199071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45956.304852199071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45956.304852199071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45956.304852199071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45956.304852199071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45956.304852199071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45956.304852199071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45956.304852199071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45956.304852199071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45956.304852199071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45956.304852199071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45956.304852199071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45956.304852199071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45956.304852199071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45956.304852199071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45956.304852199071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45956.304852199071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45956.304852199071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45956.304852199071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45956.304852199071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45956.304852199071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45956.304852199071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45956.304852199071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45956.304852199071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45956.304852199071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45956.304852199071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45956.304852199071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45956.304852199071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45956.304852199071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45956.304852199071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45956.304852199071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45956.304852199071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45956.304852199071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45956.304852199071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45956.304852199071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45956.304852199071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45956.304852199071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45956.304852199071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45956.304852199071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45956.304852199071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45956.304852199071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45956.304852199071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45956.304852199071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45956.304852199071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45956.304852199071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45956.304852199071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45956.304852199071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45956.304852199071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45956.304852199071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45956.304852199071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45956.304852199071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45956.304852199071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45956.304852199071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45956.304852199071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45956.304852199071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45956.304852199071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45956.304852199071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45956.304852199071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45956.304852199071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45956.304852199071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45956.304852199071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45956.304852199071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45956.304852199071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45956.304852199071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45956.304852199071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45956.304852199071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45956.304852199071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45956.304852199071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45956.304852199071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45956.304852199071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45956.304852199071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45956.304852199071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45956.304852199071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45956.304852199071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45956.304852199071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45956.304852199071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45956.304852199071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45956.304852199071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45956.304852199071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45956.304852199071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45956.304852199071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45956.304852199071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45956.304852199071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45956.304852199071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45956.304852199071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45956.304852199071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45956.304852199071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45956.304852199071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45956.304852199071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45956.304852199071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45956.304852199071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45956.304852199071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45956.304852199071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45956.304852199071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45956.304852199071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45956.304852199071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45956.304852199071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45956.304852199071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45956.304852199071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45956.304852199071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45956.304852199071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45956.304852199071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45956.304852199071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45956.304852199071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45956.304852199071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45956.304852199071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45956.304852199071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45956.304852199071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45956.304852199071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45956.304852199071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45956.304852199071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45956.304852199071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45956.304852199071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45956.304852199071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45956.304852199071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45956.304852199071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45956.304852199071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45956.304852199071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45956.304852199071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45956.304852199071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45956.304852199071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45956.304852199071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45956.304852199071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45956.304852199071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45956.304852199071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45956.304852199071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45956.304852199071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45956.304852199071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45956.304852199071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45956.304852199071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45956.304852199071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45956.304852199071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45956.304852199071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45956.304852199071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45956.304852199071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45956.304852199071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45956.304852199071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45956.304852199071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45956.304852199071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45956.304852199071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45956.304852199071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45956.304852199071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45956.304852199071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45956.304852199071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45956.304852199071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45956.304852199071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45956.304852199071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45956.304852199071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45956.304852199071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45956.304852199071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45956.304852199071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45956.304852199071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45956.304852199071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45956.304852199071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45956.304852199071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45956.304852199071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45956.304852199071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45956.304852199071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45956.304852199071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45956.304852199071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45956.304852199071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45956.304852199071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45956.304852199071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45956.304852199071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45956.304852199071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45956.304852199071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45956.304852199071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45956.304852199071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45956.304852199071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45956.304852199071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45956.304852199071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45956.304852199071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45956.304852199071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45956.304852199071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45956.304852199071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45956.304852199071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45956.304852199071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45956.304852199071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45956.304852199071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45956.304852199071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45956.304852199071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45956.304852199071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45956.304852199071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45956.304852199071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45956.304852199071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45956.304852199071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45956.304852199071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45956.304852199071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45956.304852199071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45956.304852199071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45956.304852199071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45956.304852199071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45956.304852199071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45956.304852199071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45956.304852199071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45956.304852199071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45956.304852199071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45956.304852199071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45956.304852199071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45956.304852199071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45956.304852199071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45956.304852199071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45956.304852199071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45956.304852199071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45956.304852199071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45956.304852199071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45956.304852199071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45956.304852199071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45956.304852199071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45956.304852199071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45956.304852199071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45956.304852199071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45956.304852199071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45956.304852199071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45956.304852199071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45956.304852199071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45956.304852199071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45956.304852199071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45956.304852199071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45956.304852199071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45956.304852199071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45956.304852199071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45956.304852199071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45956.304852199071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45956.304852199071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45956.304852199071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45956.304852199071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45956.304852199071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45956.304852199071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45956.304852199071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45956.304852199071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45956.304852199071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45956.304852199071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45956.304852199071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45956.304852199071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45956.304852199071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45956.304852199071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45956.304852199071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45956.304852199071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45956.304852199071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45956.304852199071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45956.304852199071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45956.304852199071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45956.304852199071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45956.304852199071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45956.304852199071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45956.304852199071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45956.304852199071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45956.304852199071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45956.304852199071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45956.304852199071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45956.304852199071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45956.304852199071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45956.304852199071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45956.304852199071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45956.304852199071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45956.304852199071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45956.304852199071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45956.304852199071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45956.304852199071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45956.304852199071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45956.304852199071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45956.304852199071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45956.304852199071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45956.304852199071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45956.304852199071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45956.304852199071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45956.304852199071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45956.304852199071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45956.304852199071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45956.304852199071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45956.304852199071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45956.304852199071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45956.304852199071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45956.304852199071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45956.304852199071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45956.304852199071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45956.304852199071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45956.304852199071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45956.304852199071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45956.304852199071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45956.304852199071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45956.304852199071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45956.304852199071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45956.304852199071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45956.304852199071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45956.304852199071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45956.304852199071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45956.304852199071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45956.304852199071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45956.304852199071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45956.304852199071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45956.304852199071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45956.304852199071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45956.304852199071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45956.304852199071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45956.304852199071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45956.304852199071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45956.304852199071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45956.304852199071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45956.304852199071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45956.304852199071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45956.304852199071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45956.304852199071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45956.304852199071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45956.304852199071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45956.304852199071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45956.304852199071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45956.304852199071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45956.304852199071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45956.304852199071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45956.304852199071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45956.304852199071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45956.304852199071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45956.304852199071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45956.304852199071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45956.304852199071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45956.304852199071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45956.304852199071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45956.304852199071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45956.304852199071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45956.304852199071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45956.304852199071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45956.304852199071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45956.304852199071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45956.304852199071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45956.304852199071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45956.304852199071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45956.304852199071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45956.304852199071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45956.304852199071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45956.304852199071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45956.304852199071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45956.304852199071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45956.304852199071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45956.304852199071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45956.304852199071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45956.304852199071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45956.304852199071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45956.304852199071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45956.304852199071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45956.304852199071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45956.304852199071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45956.304852199071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45956.304852199071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45956.304852199071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45956.304852199071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45956.304852199071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45956.304852199071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45956.304852199071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45956.304852199071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45956.304852199071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45956.304852199071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45956.304852199071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45956.304852199071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45956.304852199071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45956.304852199071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45956.304852199071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45956.304852199071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45956.304852199071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45956.304852199071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45956.304852199071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45956.304852199071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45956.304852199071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45956.304852199071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45956.304852199071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45956.304852199071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45956.304852199071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45956.304852199071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45956.304852199071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45956.304852199071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45956.304852199071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45956.304852199071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45956.304852199071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45956.304852199071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45956.304852199071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45956.304852199071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45956.304852199071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45956.304852199071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45956.304852199071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45956.304852199071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45956.304852199071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45956.304852199071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45956.304852199071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45956.304852199071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45956.304852199071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45956.304852199071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45956.304852199071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45956.304852199071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45956.304852199071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45956.304852199071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45956.304852199071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45956.304852199071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45956.304852199071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45956.304852199071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45956.304852199071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45956.304852199071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45956.304852199071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45956.304852199071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45956.304852199071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45956.304852199071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45956.304852199071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45956.304852199071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45956.304852199071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45956.304852199071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45956.304852199071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45956.304852199071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45956.304852199071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45956.304852199071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45956.304852199071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45956.304852199071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45956.304852199071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45956.304852199071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45956.304852199071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45956.304852199071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45956.304852199071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45956.304852199071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45956.304852199071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45956.304852199071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45956.304852199071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45956.304852199071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45956.304852199071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45956.304852199071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45956.304852199071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45956.304852199071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45956.304852199071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45956.304852199071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45956.304852199071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45956.304852199071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45956.304852199071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45956.304852199071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45956.304852199071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45956.304852199071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45956.304852199071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45956.304852199071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45956.304852199071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45956.304852199071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45956.304852199071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45956.304852199071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45956.304852199071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45956.304852199071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45956.304852199071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45956.304852199071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45956.304852199071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45956.304852199071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45956.304852199071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45956.304852199071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45956.304852199071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45956.304852199071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45956.304852199071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45956.304852199071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45956.304852199071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45956.304852199071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45956.304852199071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45956.304852199071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45956.304852199071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45956.304852199071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45956.304852199071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45956.304852199071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45956.304852199071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45956.304852199071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45956.304852199071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45956.304852199071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45956.304852199071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45956.304852199071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45956.304852199071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45956.304852199071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45956.304852199071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45956.304852199071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45956.304852199071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45956.304852199071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45956.304852199071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45956.304852199071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45956.304852199071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45956.304852199071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45956.304852199071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45956.304852199071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45956.304852199071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45956.304852199071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45956.304852199071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45956.304852199071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45956.304852199071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45956.304852199071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45956.304852199071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45956.304852199071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45956.304852199071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45956.304852199071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45956.304852199071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45956.304852199071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45956.304852199071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45956.304852199071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45956.304852199071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45956.304852199071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45956.304852199071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45956.304852199071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45956.304852199071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45956.304852199071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45956.304852199071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45956.304852199071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45956.304852199071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45956.304852199071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45956.304852199071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45956.304852199071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45956.304852199071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45956.304852199071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45956.304852199071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45956.304852199071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45956.304852199071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45956.304852199071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45956.304852199071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45956.304852199071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45956.304852199071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45956.304852199071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45956.304852199071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45956.304852199071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45956.304852199071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45956.304852199071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45956.304852199071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45956.304852199071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45956.304852199071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45956.304852199071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45956.304852199071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45956.304852199071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45956.304852199071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45956.304852199071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45956.304852199071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45956.304852199071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45956.304852199071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45956.304852199071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45956.304852199071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45956.304852199071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45956.304852199071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45956.304852199071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45956.304852199071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45956.304852199071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45956.304852199071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45956.304852199071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45956.304852199071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45956.304852199071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45956.304852199071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45956.304852199071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45956.304852199071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45956.304852199071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45956.304852199071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45956.304852199071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45956.304852199071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45956.304852199071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45956.304852199071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45956.304852199071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45956.304852199071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45956.304852199071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45956.304852199071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45956.304852199071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45956.304852199071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45956.304852199071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45956.304852199071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45956.304852199071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45956.304852199071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45956.304852199071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45956.304852199071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45956.304852199071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45956.304852199071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45956.304852199071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45956.304852199071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45956.304852199071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45956.304852199071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45956.304852199071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45956.304852199071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45956.304852199071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45956.304852199071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45956.304852199071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45956.304852199071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45956.304852199071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45956.304852199071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45956.304852199071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45956.304852199071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45956.304852199071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45956.304852199071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45956.304852199071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45956.304852199071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45956.304852199071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45956.304852199071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45956.304852199071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45956.304852199071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45956.304852199071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45956.304852199071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45956.304852199071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45956.304852199071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45956.304852199071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45956.304852199071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45956.304852199071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45956.304852199071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45956.304852199071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45956.304852199071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45956.304852199071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45956.304852199071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45956.304852199071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45956.304852199071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45956.304852199071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45956.304852199071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45956.304852199071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45956.304852199071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45956.304852199071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45956.304852199071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45956.304852199071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45956.304852199071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45956.304852199071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45956.304852199071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45956.304852199071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45956.304852199071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45956.304852199071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45956.304852199071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45956.304852199071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45956.304852199071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45956.304852199071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45956.304852199071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45956.304852199071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45956.304852199071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45956.304852199071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45956.304852199071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45956.304852199071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45956.304852199071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9"/>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252.82413460647513</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2.6701299768465105</v>
      </c>
      <c r="H3" s="123">
        <v>45953.546631944446</v>
      </c>
      <c r="I3" s="99" t="str">
        <f>IFERROR(VLOOKUP(D3,DB!A:F,6,0),"")</f>
        <v>SCECO</v>
      </c>
      <c r="J3" s="99" t="str">
        <f>IFERROR(VLOOKUP(D3,DB!A:G,7,0),"")</f>
        <v>Dead</v>
      </c>
      <c r="K3" s="125" t="s">
        <v>39092</v>
      </c>
      <c r="L3" s="121" t="str">
        <f>IFERROR(VLOOKUP(D3,DB!A:I,9,0),"")</f>
        <v>Latis</v>
      </c>
    </row>
    <row r="4" spans="1:16" ht="15" customHeight="1">
      <c r="A4" s="119"/>
      <c r="B4" s="119" t="str">
        <f>IFERROR(VLOOKUP(D4,DB!A:K,11,0),"")</f>
        <v/>
      </c>
      <c r="C4" s="120"/>
      <c r="D4" s="94"/>
      <c r="E4" s="98"/>
      <c r="F4" s="123"/>
      <c r="G4" s="124">
        <f ca="1">IFERROR(NOW()-F4,"")</f>
        <v>45956.304852199071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45956.304852199071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45956.304852199071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45956.304852199071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45956.304852199071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45956.304852199071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45956.304852199071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45956.304852199071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45956.304852199071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45956.304852199071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45956.304852199071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45956.304852199071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45956.304852199071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45956.304852199071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45956.304852199071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45956.304852199071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45956.304852199071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45956.304852199071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45956.304852199071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45956.304852199071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45956.304852199071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45956.304852199071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45956.304852199071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45956.304852199071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45956.304852199071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45956.304852199071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45956.304852199071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45956.304852199071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45956.304852199071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45956.304852199071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45956.304852199071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45956.304852199071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45956.304852199071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45956.304852199071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45956.304852199071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45956.304852199071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45956.304852199071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45956.304852199071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45956.304852199071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45956.304852199071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45956.304852199071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45956.304852199071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45956.304852199071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45956.304852199071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45956.304852199071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45956.304852199071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45956.304852199071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45956.304852199071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45956.304852199071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45956.304852199071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45956.304852199071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45956.304852199071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45956.304852199071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45956.304852199071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45956.304852199071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45956.304852199071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45956.304852199071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45956.304852199071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45956.304852199071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45956.304852199071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45956.304852199071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45956.304852199071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45956.304852199071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45956.304852199071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45956.304852199071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45956.304852199071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45956.304852199071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45956.304852199071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45956.304852199071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45956.304852199071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45956.304852199071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45956.304852199071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45956.304852199071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45956.304852199071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45956.304852199071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45956.304852199071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45956.304852199071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45956.304852199071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45956.304852199071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45956.304852199071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45956.304852199071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45956.304852199071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45956.304852199071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45956.304852199071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45956.304852199071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45956.304852199071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45956.304852199071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45956.304852199071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45956.304852199071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45956.304852199071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45956.304852199071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45956.304852199071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45956.304852199071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45956.304852199071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45956.304852199071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45956.304852199071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45956.304852199071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45956.304852199071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45956.304852199071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45956.304852199071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45956.304852199071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45956.304852199071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45956.304852199071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45956.304852199071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45956.304852199071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45956.304852199071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45956.304852199071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45956.304852199071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45956.304852199071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45956.304852199071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45956.304852199071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45956.304852199071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45956.304852199071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45956.304852199071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45956.304852199071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45956.304852199071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45956.304852199071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45956.304852199071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45956.304852199071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45956.304852199071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45956.304852199071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45956.304852199071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45956.304852199071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45956.304852199071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45956.304852199071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45956.304852199071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45956.304852199071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45956.304852199071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45956.304852199071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45956.304852199071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45956.304852199071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45956.304852199071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45956.304852199071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45956.304852199071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45956.304852199071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45956.304852199071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45956.304852199071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45956.304852199071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45956.304852199071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45956.304852199071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45956.304852199071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45956.304852199071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45956.304852199071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45956.304852199071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45956.304852199071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45956.304852199071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45956.304852199071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45956.304852199071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45956.304852199071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45956.304852199071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45956.304852199071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45956.304852199071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45956.304852199071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45956.304852199071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45956.304852199071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45956.304852199071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45956.304852199071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45956.304852199071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45956.304852199071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45956.304852199071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45956.304852199071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45956.304852199071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45956.304852199071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45956.304852199071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45956.304852199071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45956.304852199071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45956.304852199071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45956.304852199071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45956.304852199071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45956.304852199071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45956.304852199071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45956.304852199071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45956.304852199071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45956.304852199071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45956.304852199071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45956.304852199071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45956.304852199071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45956.304852199071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45956.304852199071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45956.304852199071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45956.304852199071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45956.304852199071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45956.304852199071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45956.304852199071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45956.304852199071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45956.304852199071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45956.304852199071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45956.304852199071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45956.304852199071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45956.304852199071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45956.304852199071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45956.304852199071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45956.304852199071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45956.304852199071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45956.304852199071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45956.304852199071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45956.304852199071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45956.304852199071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45956.304852199071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45956.304852199071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45956.304852199071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45956.304852199071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45956.304852199071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45956.304852199071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45956.304852199071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45956.304852199071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45956.304852199071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45956.304852199071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45956.304852199071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45956.304852199071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45956.304852199071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45956.304852199071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45956.304852199071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45956.304852199071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45956.304852199071</v>
      </c>
      <c r="H218" s="123"/>
      <c r="I218" s="119" t="str">
        <f>IFERROR(VLOOKUP(D218,DB!A:F,6,0),"")</f>
        <v/>
      </c>
      <c r="J218" s="119" t="str">
        <f>IFERROR(VLOOKUP(D218,DB!A:G,7,0),"")</f>
        <v/>
      </c>
      <c r="K218" s="125"/>
      <c r="L218" s="121" t="str">
        <f>IFERROR(VLOOKUP(D218,DB!A:I,9,0),"")</f>
        <v/>
      </c>
    </row>
    <row r="219" spans="1:12" ht="15" customHeight="1">
      <c r="A219" s="126"/>
      <c r="B219" s="126" t="str">
        <f>IFERROR(VLOOKUP(D219,DB!A:K,11,0),"")</f>
        <v/>
      </c>
      <c r="C219" s="127"/>
      <c r="D219" s="128"/>
      <c r="E219" s="129"/>
      <c r="F219" s="130"/>
      <c r="G219" s="131">
        <f ca="1">IFERROR(NOW()-F219,"")</f>
        <v>45956.304852199071</v>
      </c>
      <c r="H219" s="130"/>
      <c r="I219" s="126" t="str">
        <f>IFERROR(VLOOKUP(D219,DB!A:F,6,0),"")</f>
        <v/>
      </c>
      <c r="J219" s="126" t="str">
        <f>IFERROR(VLOOKUP(D219,DB!A:G,7,0),"")</f>
        <v/>
      </c>
      <c r="K219" s="132"/>
      <c r="L219" s="128" t="str">
        <f>IFERROR(VLOOKUP(D219,DB!A:I,9,0),"")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64.472792013883009</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39081</v>
      </c>
      <c r="F3" s="38">
        <v>45926.188877314817</v>
      </c>
      <c r="G3" s="144">
        <f t="shared" ref="G3" ca="1" si="0">IFERROR(NOW()-F3,"")</f>
        <v>30.115974884254683</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39081</v>
      </c>
      <c r="F4" s="153">
        <v>45948.661111111112</v>
      </c>
      <c r="G4" s="154">
        <f ca="1">IFERROR(NOW()-F4,"")</f>
        <v>7.6437410879589152</v>
      </c>
      <c r="H4" s="153">
        <v>45948.661111111112</v>
      </c>
      <c r="I4" s="152" t="str">
        <f>IFERROR(VLOOKUP(D4,DB!A:F,6,0),"")</f>
        <v>SCECO</v>
      </c>
      <c r="J4" s="152" t="str">
        <f>IFERROR(VLOOKUP(D4,DB!A:G,7,0),"")</f>
        <v>Dead</v>
      </c>
      <c r="K4" s="152" t="s">
        <v>39098</v>
      </c>
      <c r="L4" s="152" t="str">
        <f>IFERROR(VLOOKUP(D4,DB!A:I,9,0),"")</f>
        <v>Latis</v>
      </c>
    </row>
    <row r="5" spans="1:13" ht="15">
      <c r="A5" s="152" t="s">
        <v>39099</v>
      </c>
      <c r="B5" s="152" t="str">
        <f>IFERROR(VLOOKUP(D5,DB!A:K,11,0),"")</f>
        <v>R5</v>
      </c>
      <c r="C5" s="152">
        <v>1</v>
      </c>
      <c r="D5" s="152" t="s">
        <v>13007</v>
      </c>
      <c r="E5" s="152" t="s">
        <v>39100</v>
      </c>
      <c r="F5" s="153">
        <v>45956.22047453704</v>
      </c>
      <c r="G5" s="154">
        <f ca="1">IFERROR(NOW()-F5,"")</f>
        <v>8.4377662031329237E-2</v>
      </c>
      <c r="H5" s="153">
        <v>45956.075682870367</v>
      </c>
      <c r="I5" s="152" t="str">
        <f>IFERROR(VLOOKUP(D5,DB!A:F,6,0),"")</f>
        <v>SCECO</v>
      </c>
      <c r="J5" s="152" t="str">
        <f>IFERROR(VLOOKUP(D5,DB!A:G,7,0),"")</f>
        <v>No BB Design</v>
      </c>
      <c r="K5" s="152" t="s">
        <v>39101</v>
      </c>
      <c r="L5" s="152" t="str">
        <f>IFERROR(VLOOKUP(D5,DB!A:I,9,0),"")</f>
        <v>Latis</v>
      </c>
    </row>
    <row r="6" spans="1:13" ht="15">
      <c r="A6" s="152"/>
      <c r="B6" s="152" t="str">
        <f>IFERROR(VLOOKUP(D6,DB!A:K,11,0),"")</f>
        <v>R5</v>
      </c>
      <c r="C6" s="152"/>
      <c r="D6" s="152" t="s">
        <v>34601</v>
      </c>
      <c r="E6" s="152"/>
      <c r="F6" s="153"/>
      <c r="G6" s="154">
        <f ca="1">IFERROR(NOW()-F6,"")</f>
        <v>45956.304852199071</v>
      </c>
      <c r="H6" s="153"/>
      <c r="I6" s="152" t="str">
        <f>IFERROR(VLOOKUP(D6,DB!A:F,6,0),"")</f>
        <v>SCECO</v>
      </c>
      <c r="J6" s="152" t="str">
        <f>IFERROR(VLOOKUP(D6,DB!A:G,7,0),"")</f>
        <v>Dead</v>
      </c>
      <c r="K6" s="152"/>
      <c r="L6" s="152" t="str">
        <f>IFERROR(VLOOKUP(D6,DB!A:I,9,0),"")</f>
        <v>Latis</v>
      </c>
    </row>
    <row r="7" spans="1:13" ht="15">
      <c r="A7" s="152"/>
      <c r="B7" s="152" t="str">
        <f>IFERROR(VLOOKUP(D7,DB!A:K,11,0),"")</f>
        <v>R5</v>
      </c>
      <c r="C7" s="152"/>
      <c r="D7" s="170" t="s">
        <v>36541</v>
      </c>
      <c r="E7" s="152"/>
      <c r="F7" s="153"/>
      <c r="G7" s="154">
        <f ca="1">IFERROR(NOW()-F7,"")</f>
        <v>45956.304852199071</v>
      </c>
      <c r="H7" s="153"/>
      <c r="I7" s="152" t="str">
        <f>IFERROR(VLOOKUP(D7,DB!A:F,6,0),"")</f>
        <v>SCECO</v>
      </c>
      <c r="J7" s="152" t="str">
        <f>IFERROR(VLOOKUP(D7,DB!A:G,7,0),"")</f>
        <v>Dead</v>
      </c>
      <c r="K7" s="152"/>
      <c r="L7" s="152" t="str">
        <f>IFERROR(VLOOKUP(D7,DB!A:I,9,0),"")</f>
        <v>Latis</v>
      </c>
    </row>
    <row r="8" spans="1:13" ht="15">
      <c r="A8" s="152"/>
      <c r="B8" s="152" t="str">
        <f>IFERROR(VLOOKUP(D8,DB!A:K,11,0),"")</f>
        <v>R5</v>
      </c>
      <c r="C8" s="152"/>
      <c r="D8" s="152" t="s">
        <v>31185</v>
      </c>
      <c r="E8" s="152"/>
      <c r="F8" s="153"/>
      <c r="G8" s="154">
        <f ca="1">IFERROR(NOW()-F8,"")</f>
        <v>45956.304852199071</v>
      </c>
      <c r="H8" s="153"/>
      <c r="I8" s="152" t="str">
        <f>IFERROR(VLOOKUP(D8,DB!A:F,6,0),"")</f>
        <v>SCECO</v>
      </c>
      <c r="J8" s="152" t="str">
        <f>IFERROR(VLOOKUP(D8,DB!A:G,7,0),"")</f>
        <v>Dead</v>
      </c>
      <c r="K8" s="152"/>
      <c r="L8" s="152" t="str">
        <f>IFERROR(VLOOKUP(D8,DB!A:I,9,0),"")</f>
        <v>Latis</v>
      </c>
    </row>
    <row r="9" spans="1:13" ht="15">
      <c r="A9" s="152"/>
      <c r="B9" s="152" t="str">
        <f>IFERROR(VLOOKUP(D9,DB!A:K,11,0),"")</f>
        <v>R5</v>
      </c>
      <c r="C9" s="152"/>
      <c r="D9" s="152" t="s">
        <v>30995</v>
      </c>
      <c r="E9" s="152"/>
      <c r="F9" s="153"/>
      <c r="G9" s="154">
        <f ca="1">IFERROR(NOW()-F9,"")</f>
        <v>45956.304852199071</v>
      </c>
      <c r="H9" s="153"/>
      <c r="I9" s="152" t="str">
        <f>IFERROR(VLOOKUP(D9,DB!A:F,6,0),"")</f>
        <v>SCECO</v>
      </c>
      <c r="J9" s="152" t="str">
        <f>IFERROR(VLOOKUP(D9,DB!A:G,7,0),"")</f>
        <v>Dead</v>
      </c>
      <c r="K9" s="152"/>
      <c r="L9" s="152" t="str">
        <f>IFERROR(VLOOKUP(D9,DB!A:I,9,0),"")</f>
        <v>Latis</v>
      </c>
    </row>
    <row r="10" spans="1:13" ht="15">
      <c r="A10" s="152"/>
      <c r="B10" s="152" t="str">
        <f>IFERROR(VLOOKUP(#REF!,DB!A:K,11,0),"")</f>
        <v/>
      </c>
      <c r="C10" s="152"/>
      <c r="D10" s="152"/>
      <c r="E10" s="152"/>
      <c r="F10" s="153"/>
      <c r="G10" s="154">
        <f ca="1">IFERROR(NOW()-F10,"")</f>
        <v>45956.304852199071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45956.304852199071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45956.304852199071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45956.304852199071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45956.304852199071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45956.304852199071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45956.304852199071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45956.304852199071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45956.304852199071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45956.304852199071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45956.304852199071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45956.304852199071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45956.304852199071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45956.304852199071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45956.304852199071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45956.304852199071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45956.304852199071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45956.304852199071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45956.304852199071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45956.304852199071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45956.304852199071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45956.304852199071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45956.304852199071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45956.304852199071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45956.304852199071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45956.304852199071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45956.304852199071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45956.304852199071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45956.304852199071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45956.304852199071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45956.304852199071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45956.304852199071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45956.304852199071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45956.304852199071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45956.304852199071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45956.304852199071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45956.304852199071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45956.304852199071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45956.304852199071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45956.304852199071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45956.304852199071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45956.304852199071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45956.304852199071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45956.304852199071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45956.304852199071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45956.304852199071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45956.304852199071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45956.304852199071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45956.304852199071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45956.304852199071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45956.304852199071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45956.304852199071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45956.304852199071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45956.304852199071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45956.304852199071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45956.304852199071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45956.304852199071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45956.304852199071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45956.304852199071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45956.304852199071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45956.304852199071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45956.304852199071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45956.304852199071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45956.304852199071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45956.304852199071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45956.304852199071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45956.304852199071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45956.304852199071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45956.304852199071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45956.304852199071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45956.304852199071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45956.304852199071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45956.304852199071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45956.304852199071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45956.304852199071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45956.304852199071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45956.304852199071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45956.304852199071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45956.304852199071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45956.304852199071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45956.304852199071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45956.304852199071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45956.304852199071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45956.304852199071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45956.304852199071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45956.304852199071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45956.304852199071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45956.304852199071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45956.304852199071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45956.304852199071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45956.304852199071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45956.304852199071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45956.304852199071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45956.304852199071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45956.304852199071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45956.304852199071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45956.304852199071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45956.304852199071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45956.304852199071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45956.304852199071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45956.304852199071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45956.304852199071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45956.304852199071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45956.304852199071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45956.304852199071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45956.304852199071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45956.304852199071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45956.304852199071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45956.304852199071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45956.304852199071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45956.304852199071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45956.304852199071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45956.304852199071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45956.304852199071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45956.304852199071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45956.304852199071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45956.304852199071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45956.304852199071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45956.304852199071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45956.304852199071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45956.304852199071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45956.304852199071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45956.304852199071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45956.304852199071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45956.304852199071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45956.304852199071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45956.304852199071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45956.304852199071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45956.304852199071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45956.304852199071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45956.304852199071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45956.304852199071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45956.304852199071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45956.304852199071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45956.304852199071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45956.304852199071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45956.304852199071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45956.304852199071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45956.304852199071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45956.304852199071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45956.304852199071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45956.304852199071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45956.304852199071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45956.304852199071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45956.304852199071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45956.304852199071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45956.304852199071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45956.304852199071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45956.304852199071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45956.304852199071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45956.304852199071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45956.304852199071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45956.304852199071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45956.304852199071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45956.304852199071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45956.304852199071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45956.304852199071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45956.304852199071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45956.304852199071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45956.304852199071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45956.304852199071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45956.304852199071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45956.304852199071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45956.304852199071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45956.304852199071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45956.304852199071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45956.304852199071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45956.304852199071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45956.304852199071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45956.304852199071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45956.304852199071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45956.304852199071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45956.304852199071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45956.304852199071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45956.304852199071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45956.304852199071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45956.304852199071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45956.304852199071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45956.304852199071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45956.304852199071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45956.304852199071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45956.304852199071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45956.304852199071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45956.304852199071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45956.304852199071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45956.304852199071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45956.304852199071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45956.304852199071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45956.304852199071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45956.304852199071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45956.304852199071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45956.304852199071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45956.304852199071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45956.304852199071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45956.304852199071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45956.304852199071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45956.304852199071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45956.304852199071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45956.304852199071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45956.304852199071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45956.304852199071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45956.304852199071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45956.304852199071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45956.304852199071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45956.304852199071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45956.304852199071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45956.304852199071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45956.304852199071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45956.304852199071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45956.304852199071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45956.304852199071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45956.304852199071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45956.304852199071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45956.304852199071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45956.304852199071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45956.304852199071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45956.304852199071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45956.304852199071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45956.304852199071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45956.304852199071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45956.304852199071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45956.304852199071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45956.304852199071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45956.304852199071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45956.304852199071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45956.304852199071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45956.304852199071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45956.304852199071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45956.304852199071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45956.304852199071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45956.304852199071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45956.304852199071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45956.304852199071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45956.304852199071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45956.304852199071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45956.304852199071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45956.304852199071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45956.304852199071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45956.304852199071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45956.304852199071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45956.304852199071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45956.304852199071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45956.304852199071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45956.304852199071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45956.304852199071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45956.304852199071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45956.304852199071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45956.304852199071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45956.304852199071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45956.304852199071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45956.304852199071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45956.304852199071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45956.304852199071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45956.304852199071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45956.304852199071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45956.304852199071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45956.304852199071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45956.304852199071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45956.304852199071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45956.304852199071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45956.304852199071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45956.304852199071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45956.304852199071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45956.304852199071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45956.304852199071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45956.304852199071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45956.304852199071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45956.304852199071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45956.304852199071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45956.304852199071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45956.304852199071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45956.304852199071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45956.304852199071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45956.304852199071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45956.304852199071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45956.304852199071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45956.304852199071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45956.304852199071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45956.304852199071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45956.304852199071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45956.304852199071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45956.304852199071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45956.304852199071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45956.304852199071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45956.304852199071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45956.304852199071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45956.304852199071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45956.304852199071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45956.304852199071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45956.304852199071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45956.304852199071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45956.304852199071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45956.304852199071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45956.304852199071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45956.304852199071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45956.304852199071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45956.304852199071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45956.304852199071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45956.304852199071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45956.304852199071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45956.304852199071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45956.304852199071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45956.304852199071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45956.304852199071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45956.304852199071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45956.304852199071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45956.304852199071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45956.304852199071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45956.304852199071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45956.304852199071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45956.304852199071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45956.304852199071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45956.304852199071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45956.304852199071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45956.304852199071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45956.304852199071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45956.304852199071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45956.304852199071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45956.304852199071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45956.304852199071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45956.304852199071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45956.304852199071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45956.304852199071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45956.304852199071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45956.304852199071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45956.304852199071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45956.304852199071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45956.304852199071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45956.304852199071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45956.304852199071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45956.304852199071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45956.304852199071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45956.304852199071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45956.304852199071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45956.304852199071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45956.304852199071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45956.304852199071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45956.304852199071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45956.304852199071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45956.304852199071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45956.304852199071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45956.304852199071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45956.304852199071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45956.304852199071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45956.304852199071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45956.304852199071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45956.304852199071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45956.304852199071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45956.304852199071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45956.304852199071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45956.304852199071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45956.304852199071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45956.304852199071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45956.304852199071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45956.304852199071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45956.304852199071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45956.304852199071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45956.304852199071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45956.304852199071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45956.304852199071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45956.304852199071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45956.304852199071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45956.304852199071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45956.304852199071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45956.304852199071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45956.304852199071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45956.304852199071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45956.304852199071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45956.304852199071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45956.304852199071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45956.304852199071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45956.304852199071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45956.304852199071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45956.304852199071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45956.304852199071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45956.304852199071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45956.304852199071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45956.304852199071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45956.304852199071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45956.304852199071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45956.304852199071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45956.304852199071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45956.304852199071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45956.304852199071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45956.304852199071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45956.304852199071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45956.304852199071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45956.304852199071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45956.304852199071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45956.304852199071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45956.304852199071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45956.304852199071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45956.304852199071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45956.304852199071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45956.304852199071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45956.304852199071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45956.304852199071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45956.304852199071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45956.304852199071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45956.304852199071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45956.304852199071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45956.304852199071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45956.304852199071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45956.304852199071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45956.304852199071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45956.304852199071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45956.304852199071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45956.304852199071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45956.304852199071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45956.304852199071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45956.304852199071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45956.304852199071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45956.304852199071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45956.304852199071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45956.304852199071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45956.304852199071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45956.304852199071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45956.304852199071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45956.304852199071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45956.304852199071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45956.304852199071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45956.304852199071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45956.304852199071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45956.304852199071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45956.304852199071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45956.304852199071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45956.304852199071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45956.304852199071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45956.304852199071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45956.304852199071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45956.304852199071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45956.304852199071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45956.304852199071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45956.304852199071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45956.304852199071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45956.304852199071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45956.304852199071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45956.304852199071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45956.304852199071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45956.304852199071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45956.304852199071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45956.304852199071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45956.304852199071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45956.304852199071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45956.304852199071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45956.304852199071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45956.304852199071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45956.304852199071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45956.304852199071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45956.304852199071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45956.304852199071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45956.304852199071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45956.304852199071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45956.304852199071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0.20044247684563743</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32967</v>
      </c>
      <c r="E3" s="106"/>
      <c r="F3" s="107"/>
      <c r="G3" s="77">
        <f ca="1">IFERROR(NOW()-F3,"-")</f>
        <v>45956.304852199071</v>
      </c>
      <c r="H3" s="107">
        <v>45956.255972222221</v>
      </c>
      <c r="I3" s="103" t="str">
        <f>IFERROR(VLOOKUP(D3,DB!A:F,6,0),"")</f>
        <v>SCECO</v>
      </c>
      <c r="J3" s="102" t="str">
        <f>IFERROR(VLOOKUP(D3,DB!A:G,7,0),"")</f>
        <v>Dead</v>
      </c>
      <c r="K3" s="108" t="s">
        <v>39105</v>
      </c>
      <c r="L3" s="109" t="str">
        <f>IFERROR(VLOOKUP(D3,DB!A:I,9,0),"")</f>
        <v>Latis</v>
      </c>
    </row>
    <row r="4" spans="1:16383" ht="31.5" customHeight="1">
      <c r="A4" s="104"/>
      <c r="B4" s="103" t="str">
        <f>IFERROR(VLOOKUP(D4,DB!A:K,11,0),"")</f>
        <v/>
      </c>
      <c r="C4" s="105"/>
      <c r="D4" s="103"/>
      <c r="E4" s="106"/>
      <c r="F4" s="107"/>
      <c r="G4" s="77">
        <f ca="1">IFERROR(NOW()-F4,"-")</f>
        <v>45956.304852199071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45956.304852199071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45956.304852199071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45956.304852199071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45956.304852199071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45956.304852199071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45956.304852199071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45956.304852199071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45956.304852199071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45956.304852199071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45956.304852199071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45956.304852199071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45956.304852199071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45956.304852199071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45956.304852199071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45956.304852199071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45956.304852199071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45956.304852199071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45956.304852199071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45956.304852199071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45956.304852199071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45956.304852199071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45956.304852199071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45956.304852199071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45956.304852199071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45956.304852199071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45956.304852199071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45956.304852199071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45956.304852199071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45956.304852199071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45956.304852199071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45956.304852199071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45956.304852199071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45956.304852199071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45956.304852199071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45956.304852199071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45956.304852199071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45956.304852199071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45956.304852199071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45956.304852199071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45956.304852199071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45956.304852199071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45956.304852199071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45956.304852199071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45956.304852199071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45956.304852199071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45956.304852199071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45956.304852199071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45956.304852199071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45956.304852199071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45956.304852199071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45956.304852199071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45956.304852199071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45956.304852199071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45956.304852199071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45956.304852199071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45956.304852199071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45956.304852199071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45956.304852199071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45956.304852199071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45956.304852199071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45956.304852199071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45956.304852199071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45956.304852199071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45956.304852199071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45956.304852199071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45956.304852199071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45956.304852199071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45956.304852199071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45956.304852199071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45956.304852199071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45956.304852199071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45956.304852199071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45956.304852199071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45956.304852199071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45956.304852199071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45956.304852199071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45956.304852199071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45956.304852199071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45956.304852199071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45956.304852199071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45956.304852199071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45956.304852199071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45956.304852199071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45956.304852199071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45956.304852199071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45956.304852199071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45956.304852199071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45956.304852199071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45956.304852199071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45956.304852199071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45956.304852199071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45956.304852199071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45956.304852199071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45956.304852199071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45956.304852199071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45956.304852199071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45956.304852199071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45956.304852199071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45956.304852199071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45956.304852199071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45956.304852199071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45956.304852199071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45956.304852199071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45956.304852199071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45956.304852199071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45956.304852199071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45956.304852199071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45956.304852199071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45956.304852199071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45956.304852199071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45956.304852199071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45956.304852199071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45956.304852199071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45956.304852199071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45956.304852199071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45956.304852199071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45956.304852199071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45956.304852199071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45956.304852199071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45956.304852199071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45956.304852199071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45956.304852199071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45956.304852199071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45956.304852199071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45956.304852199071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45956.304852199071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45956.304852199071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45956.304852199071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45956.304852199071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2025-10-26T04:19:29Z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