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774" documentId="13_ncr:1_{F6CB121F-512D-4AA6-A0C1-0FB36C537598}" xr6:coauthVersionLast="47" xr6:coauthVersionMax="47" xr10:uidLastSave="{FE6669D2-86C5-4BE5-98B1-4A2739556412}"/>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<sst xmlns="http://schemas.openxmlformats.org/spreadsheetml/2006/main" count="179025" uniqueCount="39105">
  <si>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</si>
  <si>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</si>
  <si>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</si>
  <si>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</si>
  <si>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</si>
  <si>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</si>
  <si>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</si>
  <si>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</si>
  <si>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</si>
  <si>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</si>
  <si>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</si>
  <si>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</si>
  <si>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</si>
  <si>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</si>
  <si>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</si>
  <si>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</si>
  <si>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</si>
  <si>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</si>
  <si>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</si>
  <si>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</si>
  <si>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</si>
  <si>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</si>
  <si>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</si>
  <si>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</si>
  <si>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</si>
  <si>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</si>
  <si>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</si>
  <si>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</si>
  <si>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</si>
  <si>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</si>
  <si>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</si>
  <si>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</si>
  <si>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</si>
  <si>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</si>
  <si>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</si>
  <si>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</si>
  <si>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</si>
  <si>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</si>
  <si>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</si>
  <si>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</si>
  <si>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</si>
  <si>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</si>
  <si>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</si>
  <si>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</si>
  <si>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</si>
  <si>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</si>
  <si>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</si>
  <si>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</si>
  <si>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</si>
  <si>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</si>
  <si>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</si>
  <si>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</si>
  <si>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</si>
  <si>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</si>
  <si>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</si>
  <si>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</si>
  <si>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</si>
  <si>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</si>
  <si>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</si>
  <si>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</si>
  <si>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</si>
  <si>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</si>
  <si>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</si>
  <si>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</si>
  <si>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</si>
  <si>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</si>
  <si>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</si>
  <si>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</si>
  <si>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</si>
  <si>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</si>
  <si>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</si>
  <si>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</si>
  <si>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</si>
  <si>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</si>
  <si>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</si>
  <si>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</si>
  <si>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</si>
  <si>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</si>
  <si>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</si>
  <si>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</si>
  <si>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</si>
  <si>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</si>
  <si>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</si>
  <si>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</si>
  <si>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</si>
  <si>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</si>
  <si>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</si>
  <si>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</si>
  <si>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</si>
  <si>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</si>
  <si>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</si>
  <si>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</si>
  <si>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</si>
  <si>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</si>
  <si>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</si>
  <si>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</si>
  <si>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</si>
  <si>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</si>
  <si>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</si>
  <si>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</si>
  <si>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</si>
  <si>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</si>
  <si>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</si>
  <si>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</si>
  <si>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</si>
  <si>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</si>
  <si>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</si>
  <si>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</si>
  <si>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</si>
  <si>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</si>
  <si>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</si>
  <si>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</si>
  <si>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</si>
  <si>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</si>
  <si>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</si>
  <si>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</si>
  <si>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</si>
  <si>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</si>
  <si>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</si>
  <si>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</si>
  <si>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</si>
  <si>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</si>
  <si>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</si>
  <si>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</si>
  <si>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</si>
  <si>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</si>
  <si>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</si>
  <si>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</si>
  <si>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</si>
  <si>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</si>
  <si>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</si>
  <si>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</si>
  <si>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</si>
  <si>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</si>
  <si>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</si>
  <si>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</si>
  <si>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</si>
  <si>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</si>
  <si>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</si>
  <si>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</si>
  <si>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</si>
  <si>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</si>
  <si>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</si>
  <si>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</si>
  <si>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</si>
  <si>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</si>
  <si>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</si>
  <si>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</si>
  <si>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</si>
  <si>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</si>
  <si>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</si>
  <si>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</si>
  <si>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</si>
  <si>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</si>
  <si>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</si>
  <si>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</si>
  <si>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</si>
  <si>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</si>
  <si>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</si>
  <si>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</si>
  <si>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</si>
  <si>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</si>
  <si>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</si>
  <si>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</si>
  <si>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</si>
  <si>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</si>
  <si>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</si>
  <si>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</si>
  <si>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</si>
  <si>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</si>
  <si>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</si>
  <si>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</si>
  <si>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</si>
  <si>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</si>
  <si>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</si>
  <si>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</si>
  <si>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</si>
  <si>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</si>
  <si>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</si>
  <si>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</si>
  <si>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</si>
  <si>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</si>
  <si>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</si>
  <si>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</si>
  <si>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</si>
  <si>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</si>
  <si>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</si>
  <si>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</si>
  <si>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</si>
  <si>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</si>
  <si>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</si>
  <si>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</si>
  <si>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</si>
  <si>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</si>
  <si>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</si>
  <si>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</si>
  <si>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</si>
  <si>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</si>
  <si>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</si>
  <si>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</si>
  <si>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</si>
  <si>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</si>
  <si>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</si>
  <si>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</si>
  <si>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</si>
  <si>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</si>
  <si>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</si>
  <si>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</si>
  <si>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</si>
  <si>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</si>
  <si>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</si>
  <si>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</si>
  <si>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</si>
  <si>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</si>
  <si>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</si>
  <si>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</si>
  <si>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</si>
  <si>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</si>
  <si>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</si>
  <si>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</si>
  <si>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</si>
  <si>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</si>
  <si>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</si>
  <si>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</si>
  <si>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</si>
  <si>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</si>
  <si>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</si>
  <si>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</si>
  <si>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</si>
  <si>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</si>
  <si>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</si>
  <si>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</si>
  <si>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</si>
  <si>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</si>
  <si>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</si>
  <si>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</si>
  <si>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</si>
  <si>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</si>
  <si>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</si>
  <si>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</si>
  <si>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</si>
  <si>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</si>
  <si>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</si>
  <si>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</si>
  <si>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</si>
  <si>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</si>
  <si>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</si>
  <si>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</si>
  <si>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</si>
  <si>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</si>
  <si>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</si>
  <si>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</si>
  <si>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</si>
  <si>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</si>
  <si>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</si>
  <si>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</si>
  <si>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</si>
  <si>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</si>
  <si>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</si>
  <si>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</si>
  <si>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</si>
  <si>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</si>
  <si>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</si>
  <si>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</si>
  <si>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</si>
  <si>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</si>
  <si>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</si>
  <si>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</si>
  <si>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</si>
  <si>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</si>
  <si>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</si>
  <si>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</si>
  <si>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</si>
  <si>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</si>
  <si>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</si>
  <si>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</si>
  <si>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</si>
  <si>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</si>
  <si>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</si>
  <si>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</si>
  <si>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</si>
  <si>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</si>
  <si>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</si>
  <si>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</si>
  <si>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</si>
  <si>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</si>
  <si>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</si>
  <si>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</si>
  <si>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</si>
  <si>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</si>
  <si>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</si>
  <si>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</si>
  <si>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</si>
  <si>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</si>
  <si>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</si>
  <si>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</si>
  <si>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</si>
  <si>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</si>
  <si>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</si>
  <si>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</si>
  <si>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</si>
  <si>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</si>
  <si>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</si>
  <si>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</si>
  <si>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</si>
  <si>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</si>
  <si>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</si>
  <si>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</si>
  <si>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</si>
  <si>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</si>
  <si>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</si>
  <si>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</si>
  <si>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</si>
  <si>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</si>
  <si>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</si>
  <si>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</si>
  <si>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</si>
  <si>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</si>
  <si>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</si>
  <si>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</si>
  <si>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</si>
  <si>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</si>
  <si>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</si>
  <si>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</si>
  <si>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</si>
  <si>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</si>
  <si>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</si>
  <si>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</si>
  <si>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</si>
  <si>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</si>
  <si>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</si>
  <si>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</si>
  <si>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</si>
  <si>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</si>
  <si>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</si>
  <si>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</si>
  <si>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</si>
  <si>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</si>
  <si>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</si>
  <si>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</si>
  <si>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</si>
  <si>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</si>
  <si>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</si>
  <si>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</si>
  <si>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</si>
  <si>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</si>
  <si>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</si>
  <si>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</si>
  <si>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</si>
  <si>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</si>
  <si>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</si>
  <si>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</si>
  <si>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</si>
  <si>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</si>
  <si>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</si>
  <si>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</si>
  <si>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</si>
  <si>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</si>
  <si>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</si>
  <si>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</si>
  <si>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</si>
  <si>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</si>
  <si>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</si>
  <si>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</si>
  <si>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</si>
  <si>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</si>
  <si>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</si>
  <si>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</si>
  <si>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</si>
  <si>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</si>
  <si>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</si>
  <si>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</si>
  <si>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</si>
  <si>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</si>
  <si>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</si>
  <si>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</si>
  <si>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</si>
  <si>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</si>
  <si>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</si>
  <si>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</si>
  <si>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</si>
  <si>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</si>
  <si>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</si>
  <si>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</si>
  <si>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</si>
  <si>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</si>
  <si>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</si>
  <si>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</si>
  <si>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</si>
  <si>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</si>
  <si>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</si>
  <si>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</si>
  <si>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</si>
  <si>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</si>
  <si>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</si>
  <si>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</si>
  <si>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</si>
  <si>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</si>
  <si>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</si>
  <si>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</si>
  <si>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</si>
  <si>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</si>
  <si>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</si>
  <si>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</si>
  <si>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</si>
  <si>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</si>
  <si>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</si>
  <si>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</si>
  <si>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</si>
  <si>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</si>
  <si>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</si>
  <si>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</si>
  <si>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</si>
  <si>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</si>
  <si>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</si>
  <si>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</si>
  <si>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</si>
  <si>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</si>
  <si>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</si>
  <si>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</si>
  <si>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</si>
  <si>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</si>
  <si>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</si>
  <si>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</si>
  <si>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</si>
  <si>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</si>
  <si>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</si>
  <si>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</si>
  <si>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</si>
  <si>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</si>
  <si>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</si>
  <si>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</si>
  <si>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</si>
  <si>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</si>
  <si>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</si>
  <si>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</si>
  <si>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</si>
  <si>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</si>
  <si>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</si>
  <si>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</si>
  <si>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</si>
  <si>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</si>
  <si>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</si>
  <si>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</si>
  <si>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</si>
  <si>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</si>
  <si>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</si>
  <si>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</si>
  <si>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</si>
  <si>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</si>
  <si>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</si>
  <si>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</si>
  <si>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</si>
  <si>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</si>
  <si>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</si>
  <si>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</si>
  <si>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</si>
  <si>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</si>
  <si>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</si>
  <si>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</si>
  <si>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</si>
  <si>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</si>
  <si>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</si>
  <si>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</si>
  <si>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</si>
  <si>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</si>
  <si>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</si>
  <si>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</si>
  <si>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</si>
  <si>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</si>
  <si>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</si>
  <si>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</si>
  <si>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</si>
  <si>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</si>
  <si>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</si>
  <si>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</si>
  <si>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</si>
  <si>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</si>
  <si>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</si>
  <si>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</si>
  <si>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</si>
  <si>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</si>
  <si>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</si>
  <si>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</si>
  <si>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</si>
  <si>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</si>
  <si>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</si>
  <si>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</si>
  <si>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</si>
  <si>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</si>
  <si>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</si>
  <si>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</si>
  <si>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</si>
  <si>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</si>
  <si>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</si>
  <si>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</si>
  <si>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</si>
  <si>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</si>
  <si>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</si>
  <si>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</si>
  <si>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</si>
  <si>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</si>
  <si>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</si>
  <si>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</si>
  <si>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</si>
  <si>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</si>
  <si>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</si>
  <si>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</si>
  <si>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</si>
  <si>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</si>
  <si>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</si>
  <si>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</si>
  <si>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</si>
  <si>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</si>
  <si>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</si>
  <si>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</si>
  <si>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</si>
  <si>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</si>
  <si>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</si>
  <si>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</si>
  <si>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</si>
  <si>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</si>
  <si>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</si>
  <si>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</si>
  <si>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</si>
  <si>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</si>
  <si>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</si>
  <si>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</si>
  <si>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</si>
  <si>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</si>
  <si>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</si>
  <si>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</si>
  <si>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</si>
  <si>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</si>
  <si>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</si>
  <si>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</si>
  <si>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</si>
  <si>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</si>
  <si>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</si>
  <si>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</si>
  <si>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</si>
  <si>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</si>
  <si>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</si>
  <si>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</si>
  <si>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</si>
  <si>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</si>
  <si>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</si>
  <si>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</si>
  <si>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</si>
  <si>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</si>
  <si>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</si>
  <si>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</si>
  <si>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</si>
  <si>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</si>
  <si>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</si>
  <si>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</si>
  <si>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</si>
  <si>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</si>
  <si>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</si>
  <si>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</si>
  <si>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</si>
  <si>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</si>
  <si>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</si>
  <si>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</si>
  <si>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</si>
  <si>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</si>
  <si>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</si>
  <si>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</si>
  <si>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</si>
  <si>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</si>
  <si>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</si>
  <si>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</si>
  <si>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</si>
  <si>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</si>
  <si>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</si>
  <si>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</si>
  <si>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</si>
  <si>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</si>
  <si>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</si>
  <si>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</si>
  <si>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</si>
  <si>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</si>
  <si>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</si>
  <si>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</si>
  <si>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</si>
  <si>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</si>
  <si>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</si>
  <si>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</si>
  <si>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</si>
  <si>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</si>
  <si>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</si>
  <si>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</si>
  <si>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</si>
  <si>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</si>
  <si>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</si>
  <si>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</si>
  <si>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</si>
  <si>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</si>
  <si>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</si>
  <si>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</si>
  <si>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</si>
  <si>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</si>
  <si>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</si>
  <si>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</si>
  <si>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</si>
  <si>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</si>
  <si>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</si>
  <si>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</si>
  <si>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</si>
  <si>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</si>
  <si>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</si>
  <si>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</si>
  <si>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</si>
  <si>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</si>
  <si>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</si>
  <si>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</si>
  <si>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</si>
  <si>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</si>
  <si>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</si>
  <si>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</si>
  <si>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</si>
  <si>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</si>
  <si>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</si>
  <si>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</si>
  <si>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</si>
  <si>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</si>
  <si>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</si>
  <si>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</si>
  <si>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</si>
  <si>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</si>
  <si>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</si>
  <si>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</si>
  <si>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</si>
  <si>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</si>
  <si>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</si>
  <si>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</si>
  <si>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</si>
  <si>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</si>
  <si>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</si>
  <si>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</si>
  <si>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</si>
  <si>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</si>
  <si>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</si>
  <si>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</si>
  <si>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</si>
  <si>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</si>
  <si>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</si>
  <si>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</si>
  <si>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</si>
  <si>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</si>
  <si>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</si>
  <si>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</si>
  <si>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</si>
  <si>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</si>
  <si>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</si>
  <si>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</si>
  <si>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</si>
  <si>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</si>
  <si>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</si>
  <si>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</si>
  <si>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</si>
  <si>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</si>
  <si>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</si>
  <si>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</si>
  <si>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</si>
  <si>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</si>
  <si>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</si>
  <si>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</si>
  <si>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</si>
  <si>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</si>
  <si>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</si>
  <si>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</si>
  <si>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</si>
  <si>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</si>
  <si>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</si>
  <si>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</si>
  <si>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</si>
  <si>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</si>
  <si>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</si>
  <si>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</si>
  <si>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</si>
  <si>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</si>
  <si>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</si>
  <si>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</si>
  <si>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</si>
  <si>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</si>
  <si>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</si>
  <si>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</si>
  <si>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</si>
  <si>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</si>
  <si>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</si>
  <si>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</si>
  <si>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</si>
  <si>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</si>
  <si>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</si>
  <si>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</si>
  <si>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</si>
  <si>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</si>
  <si>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</si>
  <si>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</si>
  <si>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</si>
  <si>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</si>
  <si>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</si>
  <si>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</si>
  <si>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</si>
  <si>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</si>
  <si>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</si>
  <si>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</si>
  <si>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</si>
  <si>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</si>
  <si>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</si>
  <si>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</si>
  <si>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</si>
  <si>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</si>
  <si>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</si>
  <si>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</si>
  <si>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</si>
  <si>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</si>
  <si>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</si>
  <si>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</si>
  <si>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</si>
  <si>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</si>
  <si>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</si>
  <si>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</si>
  <si>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</si>
  <si>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</si>
  <si>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</si>
  <si>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</si>
  <si>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</si>
  <si>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</si>
  <si>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</si>
  <si>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</si>
  <si>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</si>
  <si>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</si>
  <si>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</si>
  <si>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</si>
  <si>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</si>
  <si>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</si>
  <si>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</si>
  <si>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</si>
  <si>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</si>
  <si>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</si>
  <si>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</si>
  <si>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</si>
  <si>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</si>
  <si>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</si>
  <si>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</si>
  <si>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</si>
  <si>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</si>
  <si>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</si>
  <si>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</si>
  <si>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</si>
  <si>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</si>
  <si>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</si>
  <si>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</si>
  <si>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</si>
  <si>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</si>
  <si>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</si>
  <si>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</si>
  <si>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</si>
  <si>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</si>
  <si>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</si>
  <si>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</si>
  <si>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</si>
  <si>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</si>
  <si>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</si>
  <si>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</si>
  <si>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</si>
  <si>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</si>
  <si>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</si>
  <si>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</si>
  <si>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</si>
  <si>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</si>
  <si>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</si>
  <si>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</si>
  <si>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</si>
  <si>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</si>
  <si>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</si>
  <si>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</si>
  <si>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</si>
  <si>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</si>
  <si>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</si>
  <si>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</si>
  <si>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</si>
  <si>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</si>
  <si>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</si>
  <si>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</si>
  <si>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</si>
  <si>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</si>
  <si>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</si>
  <si>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</si>
  <si>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</si>
  <si>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</si>
  <si>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</si>
  <si>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</si>
  <si>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</si>
  <si>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</si>
  <si>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</si>
  <si>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</si>
  <si>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</si>
  <si>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</si>
  <si>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</si>
  <si>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</si>
  <si>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</si>
  <si>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</si>
  <si>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</si>
  <si>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</si>
  <si>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</si>
  <si>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</si>
  <si>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</si>
  <si>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</si>
  <si>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</si>
  <si>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</si>
  <si>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</si>
  <si>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</si>
  <si>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</si>
  <si>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</si>
  <si>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</si>
  <si>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</si>
  <si>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</si>
  <si>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</si>
  <si>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</si>
  <si>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</si>
  <si>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</si>
  <si>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</si>
  <si>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</si>
  <si>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</si>
  <si>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</si>
  <si>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</si>
  <si>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</si>
  <si>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</si>
  <si>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</si>
  <si>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</si>
  <si>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</si>
  <si>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</si>
  <si>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</si>
  <si>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</si>
  <si>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</si>
  <si>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</si>
  <si>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</si>
  <si>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</si>
  <si>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</si>
  <si>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</si>
  <si>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</si>
  <si>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</si>
  <si>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</si>
  <si>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</si>
  <si>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</si>
  <si>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</si>
  <si>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</si>
  <si>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</si>
  <si>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</si>
  <si>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</si>
  <si>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</si>
  <si>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</si>
  <si>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</si>
  <si>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</si>
  <si>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</si>
  <si>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</si>
  <si>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</si>
  <si>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</si>
  <si>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</si>
  <si>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</si>
  <si>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</si>
  <si>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</si>
  <si>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</si>
  <si>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</si>
  <si>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</si>
  <si>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</si>
  <si>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</si>
  <si>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</si>
  <si>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</si>
  <si>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</si>
  <si>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</si>
  <si>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</si>
  <si>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</si>
  <si>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</si>
  <si>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</si>
  <si>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</si>
  <si>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</si>
  <si>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</si>
  <si>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</si>
  <si>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</si>
  <si>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</si>
  <si>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</si>
  <si>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</si>
  <si>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</si>
  <si>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</si>
  <si>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</si>
  <si>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</si>
  <si>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</si>
  <si>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</si>
  <si>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</si>
  <si>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</si>
  <si>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</si>
  <si>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</si>
  <si>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</si>
  <si>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</si>
  <si>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</si>
  <si>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</si>
  <si>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</si>
  <si>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</si>
  <si>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</si>
  <si>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</si>
  <si>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</si>
  <si>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</si>
  <si>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</si>
  <si>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</si>
  <si>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</si>
  <si>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</si>
  <si>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</si>
  <si>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</si>
  <si>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</si>
  <si>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</si>
  <si>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</si>
  <si>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</si>
  <si>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</si>
  <si>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</si>
  <si>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</si>
  <si>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</si>
  <si>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</si>
  <si>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</si>
  <si>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</si>
  <si>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</si>
  <si>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</si>
  <si>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</si>
  <si>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</si>
  <si>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</si>
  <si>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</si>
  <si>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</si>
  <si>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</si>
  <si>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</si>
  <si>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</si>
  <si>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</si>
  <si>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</si>
  <si>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</si>
  <si>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</si>
  <si>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</si>
  <si>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</si>
  <si>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</si>
  <si>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</si>
  <si>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</si>
  <si>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</si>
  <si>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</si>
  <si>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</si>
  <si>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</si>
  <si>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</si>
  <si>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</si>
  <si>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</si>
  <si>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</si>
  <si>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</si>
  <si>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</si>
  <si>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</si>
  <si>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</si>
  <si>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</si>
  <si>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</si>
  <si>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</si>
  <si>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</si>
  <si>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</si>
  <si>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</si>
  <si>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</si>
  <si>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</si>
  <si>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</si>
  <si>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</si>
  <si>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</si>
  <si>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</si>
  <si>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</si>
  <si>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</si>
  <si>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</si>
  <si>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</si>
  <si>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</si>
  <si>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</si>
  <si>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</si>
  <si>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</si>
  <si>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</si>
  <si>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</si>
  <si>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</si>
  <si>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</si>
  <si>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</si>
  <si>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</si>
  <si>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</si>
  <si>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</si>
  <si>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</si>
  <si>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</si>
  <si>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</si>
  <si>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</si>
  <si>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</si>
  <si>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</si>
  <si>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</si>
  <si>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</si>
  <si>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</si>
  <si>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</si>
  <si>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</si>
  <si>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</si>
  <si>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</si>
  <si>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</si>
  <si>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</si>
  <si>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</si>
  <si>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</si>
  <si>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</si>
  <si>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</si>
  <si>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</si>
  <si>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</si>
  <si>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</si>
  <si>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</si>
  <si>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</si>
  <si>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</si>
  <si>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</si>
  <si>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</si>
  <si>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</si>
  <si>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</si>
  <si>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</si>
  <si>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</si>
  <si>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</si>
  <si>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</si>
  <si>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</si>
  <si>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</si>
  <si>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</si>
  <si>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</si>
  <si>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</si>
  <si>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</si>
  <si>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</si>
  <si>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</si>
  <si>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</si>
  <si>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</si>
  <si>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</si>
  <si>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</si>
  <si>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</si>
  <si>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</si>
  <si>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</si>
  <si>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</si>
  <si>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</si>
  <si>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</si>
  <si>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</si>
  <si>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</si>
  <si>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</si>
  <si>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</si>
  <si>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</si>
  <si>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</si>
  <si>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</si>
  <si>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</si>
  <si>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</si>
  <si>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</si>
  <si>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</si>
  <si>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</si>
  <si>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</si>
  <si>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</si>
  <si>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</si>
  <si>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</si>
  <si>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</si>
  <si>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</si>
  <si>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</si>
  <si>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</si>
  <si>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</si>
  <si>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</si>
  <si>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</si>
  <si>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</si>
  <si>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</si>
  <si>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</si>
  <si>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</si>
  <si>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</si>
  <si>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</si>
  <si>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</si>
  <si>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</si>
  <si>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</si>
  <si>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</si>
  <si>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</si>
  <si>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</si>
  <si>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</si>
  <si>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</si>
  <si>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</si>
  <si>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</si>
  <si>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</si>
  <si>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</si>
  <si>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</si>
  <si>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</si>
  <si>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</si>
  <si>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</si>
  <si>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</si>
  <si>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</si>
  <si>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</si>
  <si>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</si>
  <si>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</si>
  <si>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</si>
  <si>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</si>
  <si>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</si>
  <si>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</si>
  <si>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</si>
  <si>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</si>
  <si>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</si>
  <si>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</si>
  <si>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</si>
  <si>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</si>
  <si>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</si>
  <si>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</si>
  <si>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</si>
  <si>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</si>
  <si>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</si>
  <si>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</si>
  <si>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</si>
  <si>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</si>
  <si>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</si>
  <si>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</si>
  <si>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</si>
  <si>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</si>
  <si>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</si>
  <si>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</si>
  <si>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</si>
  <si>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</si>
  <si>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</si>
  <si>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</si>
  <si>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</si>
  <si>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</si>
  <si>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</si>
  <si>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</si>
  <si>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</si>
  <si>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</si>
  <si>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</si>
  <si>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</si>
  <si>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</si>
  <si>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</si>
  <si>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</si>
  <si>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</si>
  <si>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</si>
  <si>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</si>
  <si>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</si>
  <si>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</si>
  <si>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</si>
  <si>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</si>
  <si>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</si>
  <si>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</si>
  <si>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</si>
  <si>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</si>
  <si>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</si>
  <si>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</si>
  <si>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</si>
  <si>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</si>
  <si>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</si>
  <si>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</si>
  <si>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</si>
  <si>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</si>
  <si>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</si>
  <si>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</si>
  <si>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</si>
  <si>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</si>
  <si>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</si>
  <si>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</si>
  <si>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</si>
  <si>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</si>
  <si>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</si>
  <si>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</si>
  <si>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</si>
  <si>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</si>
  <si>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</si>
  <si>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</si>
  <si>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</si>
  <si>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</si>
  <si>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</si>
  <si>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</si>
  <si>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</si>
  <si>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</si>
  <si>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</si>
  <si>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</si>
  <si>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</si>
  <si>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</si>
  <si>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</si>
  <si>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</si>
  <si>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</si>
  <si>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</si>
  <si>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</si>
  <si>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</si>
  <si>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</si>
  <si>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</si>
  <si>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</si>
  <si>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</si>
  <si>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</si>
  <si>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</si>
  <si>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</si>
  <si>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</si>
  <si>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</si>
  <si>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</si>
  <si>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</si>
  <si>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</si>
  <si>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</si>
  <si>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</si>
  <si>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</si>
  <si>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</si>
  <si>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</si>
  <si>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</si>
  <si>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</si>
  <si>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</si>
  <si>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</si>
  <si>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</si>
  <si>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</si>
  <si>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</si>
  <si>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</si>
  <si>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</si>
  <si>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</si>
  <si>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</si>
  <si>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</si>
  <si>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</si>
  <si>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</si>
  <si>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</si>
  <si>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</si>
  <si>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</si>
  <si>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</si>
  <si>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</si>
  <si>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</si>
  <si>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</si>
  <si>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</si>
  <si>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</si>
  <si>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</si>
  <si>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</si>
  <si>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</si>
  <si>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</si>
  <si>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</si>
  <si>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</si>
  <si>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</si>
  <si>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</si>
  <si>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</si>
  <si>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</si>
  <si>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</si>
  <si>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</si>
  <si>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</si>
  <si>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</si>
  <si>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</si>
  <si>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</si>
  <si>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</si>
  <si>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</si>
  <si>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</si>
  <si>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</si>
  <si>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</si>
  <si>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</si>
  <si>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</si>
  <si>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</si>
  <si>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</si>
  <si>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</si>
  <si>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</si>
  <si>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</si>
  <si>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</si>
  <si>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</si>
  <si>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</si>
  <si>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</si>
  <si>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</si>
  <si>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</si>
  <si>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</si>
  <si>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</si>
  <si>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</si>
  <si>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</si>
  <si>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</si>
  <si>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</si>
  <si>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</si>
  <si>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</si>
  <si>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</si>
  <si>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</si>
  <si>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</si>
  <si>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</si>
  <si>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</si>
  <si>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</si>
  <si>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</si>
  <si>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</si>
  <si>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</si>
  <si>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</si>
  <si>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</si>
  <si>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</si>
  <si>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</si>
  <si>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</si>
  <si>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</si>
  <si>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</si>
  <si>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</si>
  <si>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</si>
  <si>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</si>
  <si>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</si>
  <si>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</si>
  <si>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</si>
  <si>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</si>
  <si>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</si>
  <si>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</si>
  <si>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</si>
  <si>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</si>
  <si>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</si>
  <si>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</si>
  <si>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</si>
  <si>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</si>
  <si>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</si>
  <si>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</si>
  <si>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</si>
  <si>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</si>
  <si>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</si>
  <si>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</si>
  <si>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</si>
  <si>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</si>
  <si>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</si>
  <si>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</si>
  <si>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</si>
  <si>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</si>
  <si>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</si>
  <si>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</si>
  <si>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</si>
  <si>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</si>
  <si>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</si>
  <si>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</si>
  <si>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</si>
  <si>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</si>
  <si>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</si>
  <si>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</si>
  <si>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</si>
  <si>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</si>
  <si>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</si>
  <si>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</si>
  <si>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</si>
  <si>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</si>
  <si>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</si>
  <si>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</si>
  <si>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</si>
  <si>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</si>
  <si>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</si>
  <si>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</si>
  <si>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</si>
  <si>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</si>
  <si>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</si>
  <si>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</si>
  <si>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</si>
  <si>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</si>
  <si>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</si>
  <si>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</si>
  <si>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</si>
  <si>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</si>
  <si>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</si>
  <si>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</si>
  <si>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</si>
  <si>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</si>
  <si>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</si>
  <si>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</si>
  <si>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</si>
  <si>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</si>
  <si>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</si>
  <si>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</si>
  <si>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</si>
  <si>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</si>
  <si>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</si>
  <si>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</si>
  <si>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</si>
  <si>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</si>
  <si>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</si>
  <si>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</si>
  <si>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</si>
  <si>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</si>
  <si>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</si>
  <si>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</si>
  <si>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</si>
  <si>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</si>
  <si>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</si>
  <si>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</si>
  <si>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</si>
  <si>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</si>
  <si>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</si>
  <si>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</si>
  <si>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</si>
  <si>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</si>
  <si>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</si>
  <si>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</si>
  <si>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</si>
  <si>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</si>
  <si>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</si>
  <si>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</si>
  <si>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</si>
  <si>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</si>
  <si>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</si>
  <si>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</si>
  <si>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</si>
  <si>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</si>
  <si>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</si>
  <si>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</si>
  <si>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</si>
  <si>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</si>
  <si>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</si>
  <si>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</si>
  <si>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</si>
  <si>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</si>
  <si>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</si>
  <si>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</si>
  <si>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</si>
  <si>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</si>
  <si>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</si>
  <si>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</si>
  <si>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</si>
  <si>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</si>
  <si>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</si>
  <si>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</si>
  <si>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</si>
  <si>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</si>
  <si>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</si>
  <si>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</si>
  <si>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</si>
  <si>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</si>
  <si>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</si>
  <si>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</si>
  <si>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</si>
  <si>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</si>
  <si>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</si>
  <si>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</si>
  <si>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</si>
  <si>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</si>
  <si>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</si>
  <si>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</si>
  <si>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</si>
  <si>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</si>
  <si>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</si>
  <si>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</si>
  <si>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</si>
  <si>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</si>
  <si>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</si>
  <si>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</si>
  <si>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</si>
  <si>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</si>
  <si>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</si>
  <si>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</si>
  <si>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</si>
  <si>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</si>
  <si>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</si>
  <si>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</si>
  <si>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</si>
  <si>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</si>
  <si>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</si>
  <si>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</si>
  <si>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</si>
  <si>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</si>
  <si>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</si>
  <si>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</si>
  <si>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</si>
  <si>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</si>
  <si>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</si>
  <si>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</si>
  <si>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</si>
  <si>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</si>
  <si>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</si>
  <si>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</si>
  <si>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</si>
  <si>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</si>
  <si>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</si>
  <si>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</si>
  <si>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</si>
  <si>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</si>
  <si>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</si>
  <si>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</si>
  <si>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</si>
  <si>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</si>
  <si>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</si>
  <si>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</si>
  <si>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</si>
  <si>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</si>
  <si>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</si>
  <si>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</si>
  <si>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</si>
  <si>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</si>
  <si>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</si>
  <si>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</si>
  <si>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</si>
  <si>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</si>
  <si>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</si>
  <si>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</si>
  <si>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</si>
  <si>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</si>
  <si>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</si>
  <si>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</si>
  <si>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</si>
  <si>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</si>
  <si>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</si>
  <si>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</si>
  <si>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</si>
  <si>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</si>
  <si>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</si>
  <si>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</si>
  <si>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</si>
  <si>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</si>
  <si>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</si>
  <si>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</si>
  <si>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</si>
  <si>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</si>
  <si>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</si>
  <si>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</si>
  <si>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</si>
  <si>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</si>
  <si>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</si>
  <si>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</si>
  <si>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</si>
  <si>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</si>
  <si>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</si>
  <si>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</si>
  <si>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</si>
  <si>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</si>
  <si>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</si>
  <si>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</si>
  <si>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</si>
  <si>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</si>
  <si>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</si>
  <si>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</si>
  <si>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</si>
  <si>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</si>
  <si>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</si>
  <si>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</si>
  <si>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</si>
  <si>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</si>
  <si>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</si>
  <si>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</si>
  <si>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</si>
  <si>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</si>
  <si>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</si>
  <si>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</si>
  <si>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</si>
  <si>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</si>
  <si>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</si>
  <si>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</si>
  <si>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</si>
  <si>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</si>
  <si>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</si>
  <si>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</si>
  <si>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</si>
  <si>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</si>
  <si>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</si>
  <si>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</si>
  <si>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</si>
  <si>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</si>
  <si>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</si>
  <si>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</si>
  <si>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</si>
  <si>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</si>
  <si>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</si>
  <si>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</si>
  <si>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</si>
  <si>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</si>
  <si>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</si>
  <si>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</si>
  <si>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</si>
  <si>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</si>
  <si>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</si>
  <si>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</si>
  <si>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</si>
  <si>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</si>
  <si>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</si>
  <si>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</si>
  <si>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</si>
  <si>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</si>
  <si>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</si>
  <si>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</si>
  <si>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</si>
  <si>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</si>
  <si>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</si>
  <si>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</si>
  <si>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</si>
  <si>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</si>
  <si>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</si>
  <si>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</si>
  <si>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</si>
  <si>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</si>
  <si>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</si>
  <si>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</si>
  <si>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</si>
  <si>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</si>
  <si>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</si>
  <si>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</si>
  <si>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</si>
  <si>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</si>
  <si>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</si>
  <si>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</si>
  <si>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</si>
  <si>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</si>
  <si>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</si>
  <si>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</si>
  <si>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</si>
  <si>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</si>
  <si>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</si>
  <si>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</si>
  <si>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</si>
  <si>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</si>
  <si>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</si>
  <si>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</si>
  <si>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</si>
  <si>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</si>
  <si>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</si>
  <si>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</si>
  <si>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</si>
  <si>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</si>
  <si>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</si>
  <si>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</si>
  <si>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</si>
  <si>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</si>
  <si>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</si>
  <si>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</si>
  <si>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</si>
  <si>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</si>
  <si>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</si>
  <si>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</si>
  <si>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</si>
  <si>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</si>
  <si>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</si>
  <si>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</si>
  <si>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</si>
  <si>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</si>
  <si>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</si>
  <si>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</si>
  <si>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</si>
  <si>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</si>
  <si>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</si>
  <si>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</si>
  <si>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</si>
  <si>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</si>
  <si>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</si>
  <si>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</si>
  <si>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</si>
  <si>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</si>
  <si>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</si>
  <si>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</si>
  <si>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</si>
  <si>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</si>
  <si>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</si>
  <si>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</si>
  <si>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</si>
  <si>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</si>
  <si>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</si>
  <si>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</si>
  <si>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</si>
  <si>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</si>
  <si>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</si>
  <si>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</si>
  <si>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</si>
  <si>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</si>
  <si>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</si>
  <si>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</si>
  <si>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</si>
  <si>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</si>
  <si>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</si>
  <si>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</si>
  <si>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</si>
  <si>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</si>
  <si>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</si>
  <si>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</si>
  <si>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</si>
  <si>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</si>
  <si>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</si>
  <si>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</si>
  <si>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</si>
  <si>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</si>
  <si>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</si>
  <si>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</si>
  <si>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</si>
  <si>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</si>
  <si>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</si>
  <si>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</si>
  <si>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</si>
  <si>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</si>
  <si>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</si>
  <si>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</si>
  <si>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</si>
  <si>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</si>
  <si>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</si>
  <si>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</si>
  <si>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</si>
  <si>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</si>
  <si>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</si>
  <si>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</si>
  <si>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</si>
  <si>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</si>
  <si>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</si>
  <si>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</si>
  <si>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</si>
  <si>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</si>
  <si>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</si>
  <si>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</si>
  <si>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</si>
  <si>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</si>
  <si>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</si>
  <si>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</si>
  <si>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</si>
  <si>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</si>
  <si>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</si>
  <si>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</si>
  <si>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</si>
  <si>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</si>
  <si>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</si>
  <si>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</si>
  <si>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</si>
  <si>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</si>
  <si>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</si>
  <si>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</si>
  <si>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</si>
  <si>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</si>
  <si>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</si>
  <si>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</si>
  <si>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</si>
  <si>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</si>
  <si>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</si>
  <si>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</si>
  <si>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</si>
  <si>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</si>
  <si>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</si>
  <si>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</si>
  <si>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</si>
  <si>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</si>
  <si>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</si>
  <si>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</si>
  <si>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</si>
  <si>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</si>
  <si>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</si>
  <si>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</si>
  <si>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</si>
  <si>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</si>
  <si>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</si>
  <si>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</si>
  <si>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</si>
  <si>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</si>
  <si>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</si>
  <si>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</si>
  <si>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</si>
  <si>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</si>
  <si>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</si>
  <si>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</si>
  <si>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</si>
  <si>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</si>
  <si>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</si>
  <si>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</si>
  <si>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</si>
  <si>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</si>
  <si>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</si>
  <si>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</si>
  <si>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</si>
  <si>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</si>
  <si>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</si>
  <si>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</si>
  <si>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</si>
  <si>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</si>
  <si>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</si>
  <si>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</si>
  <si>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</si>
  <si>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</si>
  <si>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</si>
  <si>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</si>
  <si>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</si>
  <si>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</si>
  <si>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</si>
  <si>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</si>
  <si>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</si>
  <si>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</si>
  <si>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</si>
  <si>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</si>
  <si>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</si>
  <si>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</si>
  <si>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</si>
  <si>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</si>
  <si>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</si>
  <si>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</si>
  <si>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</si>
  <si>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</si>
  <si>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</si>
  <si>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</si>
  <si>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</si>
  <si>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</si>
  <si>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</si>
  <si>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</si>
  <si>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</si>
  <si>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</si>
  <si>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</si>
  <si>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</si>
  <si>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</si>
  <si>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</si>
  <si>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</si>
  <si>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</si>
  <si>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</si>
  <si>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</si>
  <si>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</si>
  <si>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</si>
  <si>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</si>
  <si>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</si>
  <si>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</si>
  <si>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</si>
  <si>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</si>
  <si>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</si>
  <si>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</si>
  <si>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</si>
  <si>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</si>
  <si>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</si>
  <si>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</si>
  <si>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</si>
  <si>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</si>
  <si>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</si>
  <si>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</si>
  <si>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</si>
  <si>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</si>
  <si>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</si>
  <si>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</si>
  <si>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</si>
  <si>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</si>
  <si>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</si>
  <si>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</si>
  <si>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</si>
  <si>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</si>
  <si>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</si>
  <si>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</si>
  <si>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</si>
  <si>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</si>
  <si>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</si>
  <si>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</si>
  <si>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</si>
  <si>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</si>
  <si>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</si>
  <si>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</si>
  <si>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</si>
  <si>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</si>
  <si>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</si>
  <si>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</si>
  <si>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</si>
  <si>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</si>
  <si>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</si>
  <si>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</si>
  <si>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</si>
  <si>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</si>
  <si>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</si>
  <si>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</si>
  <si>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</si>
  <si>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</si>
  <si>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</si>
  <si>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</si>
  <si>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</si>
  <si>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</si>
  <si>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</si>
  <si>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</si>
  <si>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</si>
  <si>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</si>
  <si>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</si>
  <si>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</si>
  <si>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</si>
  <si>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</si>
  <si>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</si>
  <si>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</si>
  <si>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</si>
  <si>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</si>
  <si>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</si>
  <si>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</si>
  <si>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</si>
  <si>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</si>
  <si>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</si>
  <si>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</si>
  <si>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</si>
  <si>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</si>
  <si>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</si>
  <si>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</si>
  <si>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</si>
  <si>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</si>
  <si>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</si>
  <si>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</si>
  <si>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</si>
  <si>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</si>
  <si>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</si>
  <si>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</si>
  <si>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</si>
  <si>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</si>
  <si>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</si>
  <si>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</si>
  <si>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</si>
  <si>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</si>
  <si>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</si>
  <si>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</si>
  <si>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</si>
  <si>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</si>
  <si>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</si>
  <si>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</si>
  <si>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</si>
  <si>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</si>
  <si>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</si>
  <si>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</si>
  <si>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</si>
  <si>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</si>
  <si>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</si>
  <si>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</si>
  <si>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</si>
  <si>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</si>
  <si>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</si>
  <si>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</si>
  <si>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</si>
  <si>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</si>
  <si>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</si>
  <si>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</si>
  <si>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</si>
  <si>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</si>
  <si>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</si>
  <si>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</si>
  <si>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</si>
  <si>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</si>
  <si>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</si>
  <si>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</si>
  <si>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</si>
  <si>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</si>
  <si>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</si>
  <si>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</si>
  <si>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</si>
  <si>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</si>
  <si>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</si>
  <si>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</si>
  <si>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</si>
  <si>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</si>
  <si>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</si>
  <si>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</si>
  <si>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</si>
  <si>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</si>
  <si>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</si>
  <si>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</si>
  <si>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</si>
  <si>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</si>
  <si>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</si>
  <si>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</si>
  <si>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</si>
  <si>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</si>
  <si>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</si>
  <si>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</si>
  <si>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</si>
  <si>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</si>
  <si>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</si>
  <si>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</si>
  <si>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</si>
  <si>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</si>
  <si>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</si>
  <si>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</si>
  <si>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</si>
  <si>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</si>
  <si>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</si>
  <si>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</si>
  <si>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</si>
  <si>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</si>
  <si>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</si>
  <si>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</si>
  <si>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</si>
  <si>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</si>
  <si>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</si>
  <si>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</si>
  <si>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</si>
  <si>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</si>
  <si>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</si>
  <si>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</si>
  <si>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</si>
  <si>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</si>
  <si>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</si>
  <si>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</si>
  <si>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</si>
  <si>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</si>
  <si>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</si>
  <si>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</si>
  <si>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</si>
  <si>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</si>
  <si>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</si>
  <si>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</si>
  <si>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</si>
  <si>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</si>
  <si>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</si>
  <si>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</si>
  <si>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</si>
  <si>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</si>
  <si>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</si>
  <si>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</si>
  <si>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</si>
  <si>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</si>
  <si>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</si>
  <si>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</si>
  <si>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</si>
  <si>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</si>
  <si>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</si>
  <si>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</si>
  <si>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</si>
  <si>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</si>
  <si>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</si>
  <si>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</si>
  <si>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</si>
  <si>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</si>
  <si>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</si>
  <si>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</si>
  <si>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</si>
  <si>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</si>
  <si>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</si>
  <si>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</si>
  <si>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</si>
  <si>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</si>
  <si>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</si>
  <si>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</si>
  <si>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</si>
  <si>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</si>
  <si>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</si>
  <si>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</si>
  <si>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</si>
  <si>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</si>
  <si>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</si>
  <si>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</si>
  <si>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</si>
  <si>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</si>
  <si>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</si>
  <si>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</si>
  <si>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</si>
  <si>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</si>
  <si>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</si>
  <si>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</si>
  <si>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</si>
  <si>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</si>
  <si>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</si>
  <si>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</si>
  <si>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</si>
  <si>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</si>
  <si>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</si>
  <si>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</si>
  <si>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</si>
  <si>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</si>
  <si>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</si>
  <si>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</si>
  <si>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</si>
  <si>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</si>
  <si>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</si>
  <si>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</si>
  <si>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</si>
  <si>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</si>
  <si>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</si>
  <si>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</si>
  <si>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</si>
  <si>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</si>
  <si>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</si>
  <si>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</si>
  <si>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</si>
  <si>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</si>
  <si>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</si>
  <si>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</si>
  <si>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</si>
  <si>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</si>
  <si>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</si>
  <si>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</si>
  <si>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</si>
  <si>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</si>
  <si>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</si>
  <si>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</si>
  <si>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</si>
  <si>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</si>
  <si>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</si>
  <si>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</si>
  <si>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</si>
  <si>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</si>
  <si>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</si>
  <si>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</si>
  <si>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</si>
  <si>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</si>
  <si>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</si>
  <si>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</si>
  <si>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</si>
  <si>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</si>
  <si>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</si>
  <si>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</si>
  <si>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</si>
  <si>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</si>
  <si>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</si>
  <si>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</si>
  <si>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</si>
  <si>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</si>
  <si>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</si>
  <si>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</si>
  <si>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</si>
  <si>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</si>
  <si>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</si>
  <si>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</si>
  <si>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</si>
  <si>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</si>
  <si>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</si>
  <si>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</si>
  <si>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</si>
  <si>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</si>
  <si>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</si>
  <si>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</si>
  <si>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</si>
  <si>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</si>
  <si>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</si>
  <si>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</si>
  <si>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</si>
  <si>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</si>
  <si>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</si>
  <si>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</si>
  <si>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</si>
  <si>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</si>
  <si>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</si>
  <si>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</si>
  <si>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</si>
  <si>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</si>
  <si>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</si>
  <si>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</si>
  <si>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</si>
  <si>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</si>
  <si>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</si>
  <si>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</si>
  <si>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</si>
  <si>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</si>
  <si>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</si>
  <si>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</si>
  <si>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</si>
  <si>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</si>
  <si>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</si>
  <si>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</si>
  <si>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</si>
  <si>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</si>
  <si>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</si>
  <si>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</si>
  <si>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</si>
  <si>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</si>
  <si>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</si>
  <si>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</si>
  <si>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</si>
  <si>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</si>
  <si>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</si>
  <si>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</si>
  <si>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</si>
  <si>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</si>
  <si>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</si>
  <si>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</si>
  <si>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</si>
  <si>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</si>
  <si>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</si>
  <si>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</si>
  <si>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</si>
  <si>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</si>
  <si>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</si>
  <si>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</si>
  <si>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</si>
  <si>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</si>
  <si>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</si>
  <si>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</si>
  <si>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</si>
  <si>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</si>
  <si>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</si>
  <si>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</si>
  <si>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</si>
  <si>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</si>
  <si>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</si>
  <si>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</si>
  <si>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</si>
  <si>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</si>
  <si>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</si>
  <si>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</si>
  <si>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</si>
  <si>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</si>
  <si>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</si>
  <si>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</si>
  <si>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</si>
  <si>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</si>
  <si>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</si>
  <si>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</si>
  <si>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</si>
  <si>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</si>
  <si>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</si>
  <si>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</si>
  <si>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</si>
  <si>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</si>
  <si>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</si>
  <si>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</si>
  <si>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</si>
  <si>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</si>
  <si>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</si>
  <si>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</si>
  <si>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</si>
  <si>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</si>
  <si>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</si>
  <si>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</si>
  <si>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</si>
  <si>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</si>
  <si>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</si>
  <si>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</si>
  <si>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</si>
  <si>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</si>
  <si>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</si>
  <si>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</si>
  <si>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</si>
  <si>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</si>
  <si>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</si>
  <si>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</si>
  <si>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</si>
  <si>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</si>
  <si>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</si>
  <si>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</si>
  <si>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</si>
  <si>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</si>
  <si>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</si>
  <si>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</si>
  <si>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</si>
  <si>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</si>
  <si>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</si>
  <si>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</si>
  <si>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</si>
  <si>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</si>
  <si>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</si>
  <si>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</si>
  <si>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</si>
  <si>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</si>
  <si>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</si>
  <si>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</si>
  <si>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</si>
  <si>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</si>
  <si>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</si>
  <si>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</si>
  <si>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</si>
  <si>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</si>
  <si>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</si>
  <si>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</si>
  <si>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</si>
  <si>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</si>
  <si>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</si>
  <si>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</si>
  <si>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</si>
  <si>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</si>
  <si>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</si>
  <si>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</si>
  <si>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</si>
  <si>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</si>
  <si>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</si>
  <si>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</si>
  <si>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</si>
  <si>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</si>
  <si>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</si>
  <si>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</si>
  <si>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</si>
  <si>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</si>
  <si>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</si>
  <si>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</si>
  <si>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</si>
  <si>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</si>
  <si>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</si>
  <si>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</si>
  <si>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</si>
  <si>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</si>
  <si>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</si>
  <si>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</si>
  <si>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</si>
  <si>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</si>
  <si>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</si>
  <si>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</si>
  <si>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</si>
  <si>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</si>
  <si>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</si>
  <si>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</si>
  <si>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</si>
  <si>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</si>
  <si>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</si>
  <si>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</si>
  <si>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</si>
  <si>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</si>
  <si>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</si>
  <si>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</si>
  <si>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</si>
  <si>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</si>
  <si>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</si>
  <si>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</si>
  <si>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</si>
  <si>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</si>
  <si>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</si>
  <si>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</si>
  <si>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</si>
  <si>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</si>
  <si>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</si>
  <si>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</si>
  <si>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</si>
  <si>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</si>
  <si>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</si>
  <si>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</si>
  <si>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</si>
  <si>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</si>
  <si>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</si>
  <si>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</si>
  <si>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</si>
  <si>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</si>
  <si>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</si>
  <si>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</si>
  <si>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</si>
  <si>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</si>
  <si>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</si>
  <si>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</si>
  <si>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</si>
  <si>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</si>
  <si>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</si>
  <si>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</si>
  <si>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</si>
  <si>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</si>
  <si>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</si>
  <si>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</si>
  <si>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</si>
  <si>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</si>
  <si>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</si>
  <si>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</si>
  <si>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</si>
  <si>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</si>
  <si>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</si>
  <si>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</si>
  <si>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</si>
  <si>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</si>
  <si>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</si>
  <si>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</si>
  <si>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</si>
  <si>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</si>
  <si>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</si>
  <si>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</si>
  <si>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</si>
  <si>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</si>
  <si>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</si>
  <si>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</si>
  <si>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</si>
  <si>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</si>
  <si>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</si>
  <si>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</si>
  <si>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</si>
  <si>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</si>
  <si>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</si>
  <si>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</si>
  <si>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</si>
  <si>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</si>
  <si>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</si>
  <si>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</si>
  <si>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</si>
  <si>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</si>
  <si>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</si>
  <si>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</si>
  <si>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</si>
  <si>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</si>
  <si>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</si>
  <si>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</si>
  <si>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</si>
  <si>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</si>
  <si>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</si>
  <si>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</si>
  <si>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</si>
  <si>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</si>
  <si>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</si>
  <si>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</si>
  <si>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</si>
  <si>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</si>
  <si>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</si>
  <si>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</si>
  <si>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</si>
  <si>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</si>
  <si>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</si>
  <si>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</si>
  <si>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</si>
  <si>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</si>
  <si>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</si>
  <si>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</si>
  <si>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</si>
  <si>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</si>
  <si>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</si>
  <si>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</si>
  <si>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</si>
  <si>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</si>
  <si>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</si>
  <si>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</si>
  <si>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</si>
  <si>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</si>
  <si>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</si>
  <si>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</si>
  <si>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</si>
  <si>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</si>
  <si>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</si>
  <si>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</si>
  <si>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</si>
  <si>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</si>
  <si>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</si>
  <si>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</si>
  <si>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</si>
  <si>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</si>
  <si>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</si>
  <si>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</si>
  <si>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</si>
  <si>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</si>
  <si>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</si>
  <si>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</si>
  <si>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</si>
  <si>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</si>
  <si>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</si>
  <si>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</si>
  <si>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</si>
  <si>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</si>
  <si>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</si>
  <si>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</si>
  <si>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</si>
  <si>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</si>
  <si>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</si>
  <si>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</si>
  <si>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</si>
  <si>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</si>
  <si>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</si>
  <si>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</si>
  <si>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</si>
  <si>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</si>
  <si>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</si>
  <si>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</si>
  <si>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</si>
  <si>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</si>
  <si>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</si>
  <si>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</si>
  <si>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</si>
  <si>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</si>
  <si>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</si>
  <si>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</si>
  <si>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</si>
  <si>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</si>
  <si>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</si>
  <si>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</si>
  <si>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</si>
  <si>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</si>
  <si>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</si>
  <si>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</si>
  <si>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</si>
  <si>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</si>
  <si>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</si>
  <si>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</si>
  <si>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</si>
  <si>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</si>
  <si>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</si>
  <si>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</si>
  <si>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</si>
  <si>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</si>
  <si>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</si>
  <si>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</si>
  <si>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</si>
  <si>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</si>
  <si>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</si>
  <si>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</si>
  <si>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</si>
  <si>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</si>
  <si>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</si>
  <si>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</si>
  <si>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</si>
  <si>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</si>
  <si>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</si>
  <si>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</si>
  <si>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</si>
  <si>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</si>
  <si>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</si>
  <si>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</si>
  <si>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</si>
  <si>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</si>
  <si>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</si>
  <si>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</si>
  <si>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</si>
  <si>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</si>
  <si>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</si>
  <si>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</si>
  <si>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</si>
  <si>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</si>
  <si>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</si>
  <si>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</si>
  <si>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</si>
  <si>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</si>
  <si>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</si>
  <si>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</si>
  <si>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</si>
  <si>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</si>
  <si>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</si>
  <si>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</si>
  <si>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</si>
  <si>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</si>
  <si>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</si>
  <si>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</si>
  <si>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</si>
  <si>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</si>
  <si>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</si>
  <si>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</si>
  <si>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</si>
  <si>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</si>
  <si>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</si>
  <si>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</si>
  <si>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</si>
  <si>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</si>
  <si>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</si>
  <si>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</si>
  <si>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</si>
  <si>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</si>
  <si>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</si>
  <si>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</si>
  <si>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</si>
  <si>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</si>
  <si>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</si>
  <si>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</si>
  <si>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</si>
  <si>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</si>
  <si>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</si>
  <si>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</si>
  <si>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</si>
  <si>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</si>
  <si>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</si>
  <si>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</si>
  <si>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</si>
  <si>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</si>
  <si>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</si>
  <si>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</si>
  <si>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</si>
  <si>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</si>
  <si>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</si>
  <si>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</si>
  <si>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</si>
  <si>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</si>
  <si>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</si>
  <si>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</si>
  <si>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</si>
  <si>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</si>
  <si>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</si>
  <si>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</si>
  <si>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</si>
  <si>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</si>
  <si>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</si>
  <si>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</si>
  <si>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</si>
  <si>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</si>
  <si>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</si>
  <si>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</si>
  <si>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</si>
  <si>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</si>
  <si>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</si>
  <si>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</si>
  <si>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</si>
  <si>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</si>
  <si>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</si>
  <si>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</si>
  <si>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</si>
  <si>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</si>
  <si>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</si>
  <si>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</si>
  <si>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</si>
  <si>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</si>
  <si>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</si>
  <si>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</si>
  <si>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</si>
  <si>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</si>
  <si>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</si>
  <si>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</si>
  <si>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</si>
  <si>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</si>
  <si>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</si>
  <si>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</si>
  <si>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</si>
  <si>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</si>
  <si>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</si>
  <si>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</si>
  <si>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</si>
  <si>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</si>
  <si>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</si>
  <si>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</si>
  <si>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</si>
  <si>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</si>
  <si>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</si>
  <si>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</si>
  <si>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</si>
  <si>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</si>
  <si>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</si>
  <si>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</si>
  <si>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</si>
  <si>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</si>
  <si>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</si>
  <si>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</si>
  <si>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</si>
  <si>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</si>
  <si>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</si>
  <si>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</si>
  <si>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</si>
  <si>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</si>
  <si>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</si>
  <si>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</si>
  <si>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</si>
  <si>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</si>
  <si>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</si>
  <si>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</si>
  <si>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</si>
  <si>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</si>
  <si>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</si>
  <si>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</si>
  <si>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</si>
  <si>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</si>
  <si>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</si>
  <si>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</si>
  <si>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</si>
  <si>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</si>
  <si>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</si>
  <si>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</si>
  <si>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</si>
  <si>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</si>
  <si>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</si>
  <si>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</si>
  <si>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</si>
  <si>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</si>
  <si>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</si>
  <si>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</si>
  <si>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</si>
  <si>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</si>
  <si>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</si>
  <si>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</si>
  <si>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</si>
  <si>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</si>
  <si>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</si>
  <si>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</si>
  <si>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</si>
  <si>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</si>
  <si>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</si>
  <si>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</si>
  <si>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</si>
  <si>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</si>
  <si>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</si>
  <si>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</si>
  <si>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</si>
  <si>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</si>
  <si>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</si>
  <si>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</si>
  <si>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</si>
  <si>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</si>
  <si>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</si>
  <si>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</si>
  <si>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</si>
  <si>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</si>
  <si>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</si>
  <si>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</si>
  <si>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</si>
  <si>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</si>
  <si>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</si>
  <si>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</si>
  <si>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</si>
  <si>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</si>
  <si>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</si>
  <si>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</si>
  <si>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</si>
  <si>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</si>
  <si>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</si>
  <si>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</si>
  <si>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</si>
  <si>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</si>
  <si>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</si>
  <si>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</si>
  <si>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</si>
  <si>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</si>
  <si>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</si>
  <si>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</si>
  <si>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</si>
  <si>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</si>
  <si>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</si>
  <si>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</si>
  <si>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</si>
  <si>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</si>
  <si>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</si>
  <si>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</si>
  <si>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</si>
  <si>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</si>
  <si>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</si>
  <si>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</si>
  <si>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</si>
  <si>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</si>
  <si>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</si>
  <si>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</si>
  <si>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</si>
  <si>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</si>
  <si>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</si>
  <si>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</si>
  <si>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</si>
  <si>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</si>
  <si>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</si>
  <si>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</si>
  <si>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</si>
  <si>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</si>
  <si>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</si>
  <si>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</si>
  <si>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</si>
  <si>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</si>
  <si>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</si>
  <si>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</si>
  <si>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</si>
  <si>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</si>
  <si>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</si>
  <si>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</si>
  <si>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</si>
  <si>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</si>
  <si>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</si>
  <si>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</si>
  <si>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</si>
  <si>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</si>
  <si>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</si>
  <si>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</si>
  <si>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</si>
  <si>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</si>
  <si>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</si>
  <si>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</si>
  <si>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</si>
  <si>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</si>
  <si>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</si>
  <si>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</si>
  <si>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</si>
  <si>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</si>
  <si>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</si>
  <si>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</si>
  <si>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</si>
  <si>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</si>
  <si>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</si>
  <si>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</si>
  <si>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</si>
  <si>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</si>
  <si>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</si>
  <si>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</si>
  <si>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</si>
  <si>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</si>
  <si>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</si>
  <si>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</si>
  <si>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</si>
  <si>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</si>
  <si>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</si>
  <si>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</si>
  <si>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</si>
  <si>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</si>
  <si>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</si>
  <si>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</si>
  <si>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</si>
  <si>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</si>
  <si>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</si>
  <si>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</si>
  <si>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</si>
  <si>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</si>
  <si>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</si>
  <si>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</si>
  <si>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</si>
  <si>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</si>
  <si>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</si>
  <si>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</si>
  <si>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</si>
  <si>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</si>
  <si>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</si>
  <si>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</si>
  <si>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</si>
  <si>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</si>
  <si>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</si>
  <si>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</si>
  <si>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</si>
  <si>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</si>
  <si>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</si>
  <si>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</si>
  <si>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</si>
  <si>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</si>
  <si>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</si>
  <si>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</si>
  <si>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</si>
  <si>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</si>
  <si>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</si>
  <si>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</si>
  <si>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</si>
  <si>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</si>
  <si>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</si>
  <si>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</si>
  <si>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</si>
  <si>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</si>
  <si>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</si>
  <si>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</si>
  <si>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</si>
  <si>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</si>
  <si>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</si>
  <si>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</si>
  <si>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</si>
  <si>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</si>
  <si>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</si>
  <si>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</si>
  <si>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</si>
  <si>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</si>
  <si>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</si>
  <si>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</si>
  <si>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</si>
  <si>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</si>
  <si>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</si>
  <si>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</si>
  <si>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</si>
  <si>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</si>
  <si>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</si>
  <si>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</si>
  <si>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</si>
  <si>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</si>
  <si>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</si>
  <si>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</si>
  <si>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</si>
  <si>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</si>
  <si>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</si>
  <si>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</si>
  <si>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</si>
  <si>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</si>
  <si>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</si>
  <si>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</si>
  <si>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</si>
  <si>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</si>
  <si>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</si>
  <si>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</si>
  <si>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</si>
  <si>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</si>
  <si>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</si>
  <si>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</si>
  <si>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</si>
  <si>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</si>
  <si>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</si>
  <si>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</si>
  <si>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</si>
  <si>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</si>
  <si>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</si>
  <si>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</si>
  <si>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</si>
  <si>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</si>
  <si>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</si>
  <si>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</si>
  <si>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</si>
  <si>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</si>
  <si>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</si>
  <si>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</si>
  <si>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</si>
  <si>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</si>
  <si>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</si>
  <si>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</si>
  <si>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</si>
  <si>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</si>
  <si>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</si>
  <si>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</si>
  <si>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</si>
  <si>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</si>
  <si>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</si>
  <si>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</si>
  <si>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</si>
  <si>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</si>
  <si>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</si>
  <si>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</si>
  <si>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</si>
  <si>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</si>
  <si>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</si>
  <si>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</si>
  <si>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</si>
  <si>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</si>
  <si>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</si>
  <si>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</si>
  <si>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</si>
  <si>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</si>
  <si>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</si>
  <si>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</si>
  <si>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</si>
  <si>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</si>
  <si>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</si>
  <si>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</si>
  <si>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</si>
  <si>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</si>
  <si>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</si>
  <si>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</si>
  <si>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</si>
  <si>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</si>
  <si>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</si>
  <si>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</si>
  <si>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</si>
  <si>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</si>
  <si>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</si>
  <si>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</si>
  <si>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</si>
  <si>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</si>
  <si>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</si>
  <si>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</si>
  <si>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</si>
  <si>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</si>
  <si>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</si>
  <si>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</si>
  <si>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</si>
  <si>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</si>
  <si>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</si>
  <si>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</si>
  <si>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</si>
  <si>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</si>
  <si>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</si>
  <si>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</si>
  <si>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</si>
  <si>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</si>
  <si>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</si>
  <si>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</si>
  <si>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</si>
  <si>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</si>
  <si>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</si>
  <si>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</si>
  <si>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</si>
  <si>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</si>
  <si>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</si>
  <si>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</si>
  <si>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</si>
  <si>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</si>
  <si>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</si>
  <si>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</si>
  <si>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</si>
  <si>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</si>
  <si>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</si>
  <si>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</si>
  <si>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</si>
  <si>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</si>
  <si>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</si>
  <si>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</si>
  <si>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</si>
  <si>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</si>
  <si>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</si>
  <si>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</si>
  <si>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</si>
  <si>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</si>
  <si>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</si>
  <si>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</si>
  <si>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</si>
  <si>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</si>
  <si>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</si>
  <si>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</si>
  <si>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</si>
  <si>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</si>
  <si>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</si>
  <si>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</si>
  <si>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</si>
  <si>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</si>
  <si>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</si>
  <si>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</si>
  <si>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</si>
  <si>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</si>
  <si>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</si>
  <si>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</si>
  <si>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</si>
  <si>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</si>
  <si>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</si>
  <si>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</si>
  <si>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</si>
  <si>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</si>
  <si>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</si>
  <si>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</si>
  <si>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</si>
  <si>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</si>
  <si>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</si>
  <si>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</si>
  <si>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</si>
  <si>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</si>
  <si>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</si>
  <si>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</si>
  <si>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</si>
  <si>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</si>
  <si>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</si>
  <si>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</si>
  <si>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</si>
  <si>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</si>
  <si>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</si>
  <si>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</si>
  <si>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</si>
  <si>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</si>
  <si>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</si>
  <si>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</si>
  <si>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</si>
  <si>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</si>
  <si>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</si>
  <si>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</si>
  <si>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</si>
  <si>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</si>
  <si>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</si>
  <si>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</si>
  <si>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</si>
  <si>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</si>
  <si>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</si>
  <si>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</si>
  <si>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</si>
  <si>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</si>
  <si>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</si>
  <si>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</si>
  <si>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</si>
  <si>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</si>
  <si>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</si>
  <si>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</si>
  <si>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</si>
  <si>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</si>
  <si>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</si>
  <si>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</si>
  <si>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</si>
  <si>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</si>
  <si>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</si>
  <si>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</si>
  <si>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</si>
  <si>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</si>
  <si>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</si>
  <si>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</si>
  <si>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</si>
  <si>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</si>
  <si>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</si>
  <si>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</si>
  <si>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</si>
  <si>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</si>
  <si>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</si>
  <si>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</si>
  <si>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</si>
  <si>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</si>
  <si>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</si>
  <si>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</si>
  <si>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</si>
  <si>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</si>
  <si>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</si>
  <si>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</si>
  <si>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</si>
  <si>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</si>
  <si>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</si>
  <si>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</si>
  <si>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</si>
  <si>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</si>
  <si>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</si>
  <si>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</si>
  <si>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</si>
  <si>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</si>
  <si>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</si>
  <si>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</si>
  <si>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</si>
  <si>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</si>
  <si>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</si>
  <si>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</si>
  <si>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</si>
  <si>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</si>
  <si>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</si>
  <si>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</si>
  <si>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</si>
  <si>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</si>
  <si>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</si>
  <si>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</si>
  <si>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</si>
  <si>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</si>
  <si>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</si>
  <si>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</si>
  <si>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</si>
  <si>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</si>
  <si>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</si>
  <si>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</si>
  <si>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</si>
  <si>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</si>
  <si>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</si>
  <si>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</si>
  <si>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</si>
  <si>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</si>
  <si>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</si>
  <si>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</si>
  <si>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</si>
  <si>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</si>
  <si>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</si>
  <si>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</si>
  <si>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</si>
  <si>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</si>
  <si>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</si>
  <si>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</si>
  <si>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</si>
  <si>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</si>
  <si>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</si>
  <si>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</si>
  <si>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</si>
  <si>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</si>
  <si>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</si>
  <si>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</si>
  <si>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</si>
  <si>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</si>
  <si>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</si>
  <si>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</si>
  <si>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</si>
  <si>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</si>
  <si>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</si>
  <si>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</si>
  <si>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</si>
  <si>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</si>
  <si>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</si>
  <si>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</si>
  <si>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</si>
  <si>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</si>
  <si>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</si>
  <si>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</si>
  <si>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</si>
  <si>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</si>
  <si>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</si>
  <si>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</si>
  <si>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</si>
  <si>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</si>
  <si>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</si>
  <si>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</si>
  <si>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</si>
  <si>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</si>
  <si>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</si>
  <si>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</si>
  <si>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</si>
  <si>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</si>
  <si>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</si>
  <si>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</si>
  <si>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</si>
  <si>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</si>
  <si>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</si>
  <si>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</si>
  <si>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</si>
  <si>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</si>
  <si>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</si>
  <si>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</si>
  <si>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</si>
  <si>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</si>
  <si>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</si>
  <si>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</si>
  <si>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</si>
  <si>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</si>
  <si>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</si>
  <si>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</si>
  <si>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</si>
  <si>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</si>
  <si>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</si>
  <si>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</si>
  <si>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</si>
  <si>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</si>
  <si>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</si>
  <si>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</si>
  <si>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</si>
  <si>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</si>
  <si>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</si>
  <si>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</si>
  <si>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</si>
  <si>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</si>
  <si>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</si>
  <si>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</si>
  <si>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</si>
  <si>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</si>
  <si>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</si>
  <si>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</si>
  <si>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</si>
  <si>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</si>
  <si>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</si>
  <si>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</si>
  <si>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</si>
  <si>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</si>
  <si>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</si>
  <si>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</si>
  <si>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</si>
  <si>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</si>
  <si>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</si>
  <si>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</si>
  <si>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</si>
  <si>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</si>
  <si>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</si>
  <si>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</si>
  <si>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</si>
  <si>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</si>
  <si>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</si>
  <si>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</si>
  <si>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</si>
  <si>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</si>
  <si>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</si>
  <si>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</si>
  <si>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</si>
  <si>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</si>
  <si>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</si>
  <si>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</si>
  <si>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</si>
  <si>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</si>
  <si>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</si>
  <si>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</si>
  <si>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</si>
  <si>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</si>
  <si>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</si>
  <si>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</si>
  <si>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</si>
  <si>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</si>
  <si>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</si>
  <si>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</si>
  <si>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</si>
  <si>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</si>
  <si>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</si>
  <si>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</si>
  <si>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</si>
  <si>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</si>
  <si>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</si>
  <si>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</si>
  <si>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</si>
  <si>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</si>
  <si>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</si>
  <si>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</si>
  <si>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</si>
  <si>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</si>
  <si>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</si>
  <si>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</si>
  <si>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</si>
  <si>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</si>
  <si>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</si>
  <si>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</si>
  <si>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</si>
  <si>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</si>
  <si>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</si>
  <si>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</si>
  <si>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</si>
  <si>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</si>
  <si>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</si>
  <si>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</si>
  <si>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</si>
  <si>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</si>
  <si>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</si>
  <si>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</si>
  <si>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</si>
  <si>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</si>
  <si>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</si>
  <si>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</si>
  <si>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</si>
  <si>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</si>
  <si>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</si>
  <si>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</si>
  <si>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</si>
  <si>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</si>
  <si>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</si>
  <si>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</si>
  <si>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</si>
  <si>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</si>
  <si>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</si>
  <si>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</si>
  <si>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</si>
  <si>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</si>
  <si>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</si>
  <si>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</si>
  <si>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</si>
  <si>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</si>
  <si>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</si>
  <si>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</si>
  <si>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</si>
  <si>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</si>
  <si>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</si>
  <si>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</si>
  <si>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</si>
  <si>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</si>
  <si>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</si>
  <si>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</si>
  <si>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</si>
  <si>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</si>
  <si>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</si>
  <si>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</si>
  <si>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</si>
  <si>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</si>
  <si>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</si>
  <si>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</si>
  <si>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</si>
  <si>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</si>
  <si>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</si>
  <si>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</si>
  <si>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</si>
  <si>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</si>
  <si>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</si>
  <si>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</si>
  <si>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</si>
  <si>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</si>
  <si>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</si>
  <si>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</si>
  <si>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</si>
  <si>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</si>
  <si>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</si>
  <si>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</si>
  <si>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</si>
  <si>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</si>
  <si>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</si>
  <si>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</si>
  <si>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</si>
  <si>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</si>
  <si>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</si>
  <si>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</si>
  <si>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</si>
  <si>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</si>
  <si>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</si>
  <si>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</si>
  <si>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</si>
  <si>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</si>
  <si>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</si>
  <si>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</si>
  <si>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</si>
  <si>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</si>
  <si>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</si>
  <si>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</si>
  <si>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</si>
  <si>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</si>
  <si>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</si>
  <si>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</si>
  <si>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</si>
  <si>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</si>
  <si>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</si>
  <si>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</si>
  <si>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</si>
  <si>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</si>
  <si>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</si>
  <si>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</si>
  <si>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</si>
  <si>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</si>
  <si>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</si>
  <si>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</si>
  <si>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</si>
  <si>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</si>
  <si>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</si>
  <si>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</si>
  <si>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</si>
  <si>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</si>
  <si>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</si>
  <si>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</si>
  <si>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</si>
  <si>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</si>
  <si>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</si>
  <si>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</si>
  <si>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</si>
  <si>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</si>
  <si>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</si>
  <si>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</si>
  <si>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</si>
  <si>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</si>
  <si>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</si>
  <si>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</si>
  <si>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</si>
  <si>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</si>
  <si>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</si>
  <si>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</si>
  <si>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</si>
  <si>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</si>
  <si>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</si>
  <si>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</si>
  <si>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</si>
  <si>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</si>
  <si>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</si>
  <si>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</si>
  <si>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</si>
  <si>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</si>
  <si>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</si>
  <si>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</si>
  <si>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</si>
  <si>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</si>
  <si>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</si>
  <si>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</si>
  <si>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</si>
  <si>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</si>
  <si>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</si>
  <si>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</si>
  <si>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</si>
  <si>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</si>
  <si>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</si>
  <si>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</si>
  <si>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</si>
  <si>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</si>
  <si>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</si>
  <si>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</si>
  <si>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</si>
  <si>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</si>
  <si>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</si>
  <si>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</si>
  <si>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</si>
  <si>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</si>
  <si>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</si>
  <si>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</si>
  <si>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</si>
  <si>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</si>
  <si>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</si>
  <si>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</si>
  <si>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</si>
  <si>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</si>
  <si>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</si>
  <si>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</si>
  <si>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</si>
  <si>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</si>
  <si>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</si>
  <si>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</si>
  <si>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</si>
  <si>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</si>
  <si>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</si>
  <si>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</si>
  <si>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</si>
  <si>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</si>
  <si>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</si>
  <si>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</si>
  <si>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</si>
  <si>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</si>
  <si>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</si>
  <si>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</si>
  <si>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</si>
  <si>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</si>
  <si>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</si>
  <si>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</si>
  <si>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</si>
  <si>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</si>
  <si>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</si>
  <si>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</si>
  <si>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</si>
  <si>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</si>
  <si>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</si>
  <si>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</si>
  <si>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</si>
  <si>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</si>
  <si>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</si>
  <si>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</si>
  <si>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</si>
  <si>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</si>
  <si>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</si>
  <si>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</si>
  <si>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</si>
  <si>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</si>
  <si>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</si>
  <si>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</si>
  <si>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</si>
  <si>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</si>
  <si>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</si>
  <si>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</si>
  <si>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</si>
  <si>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</si>
  <si>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</si>
  <si>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</si>
  <si>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</si>
  <si>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</si>
  <si>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</si>
  <si>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</si>
  <si>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</si>
  <si>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</si>
  <si>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</si>
  <si>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</si>
  <si>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</si>
  <si>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</si>
  <si>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</si>
  <si>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</si>
  <si>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</si>
  <si>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</si>
  <si>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</si>
  <si>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</si>
  <si>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</si>
  <si>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</si>
  <si>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</si>
  <si>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</si>
  <si>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</si>
  <si>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</si>
  <si>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</si>
  <si>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</si>
  <si>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</si>
  <si>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</si>
  <si>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</si>
  <si>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</si>
  <si>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</si>
  <si>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</si>
  <si>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</si>
  <si>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</si>
  <si>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</si>
  <si>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</si>
  <si>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</si>
  <si>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</si>
  <si>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</si>
  <si>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</si>
  <si>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</si>
  <si>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</si>
  <si>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</si>
  <si>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</si>
  <si>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</si>
  <si>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</si>
  <si>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</si>
  <si>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</si>
  <si>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</si>
  <si>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</si>
  <si>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</si>
  <si>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</si>
  <si>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</si>
  <si>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</si>
  <si>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</si>
  <si>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</si>
  <si>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</si>
  <si>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</si>
  <si>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</si>
  <si>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</si>
  <si>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</si>
  <si>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</si>
  <si>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</si>
  <si>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</si>
  <si>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</si>
  <si>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</si>
  <si>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</si>
  <si>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</si>
  <si>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</si>
  <si>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</si>
  <si>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</si>
  <si>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</si>
  <si>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</si>
  <si>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</si>
  <si>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</si>
  <si>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</si>
  <si>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</si>
  <si>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</si>
  <si>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</si>
  <si>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</si>
  <si>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</si>
  <si>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</si>
  <si>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</si>
  <si>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</si>
  <si>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</si>
  <si>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</si>
  <si>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</si>
  <si>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</si>
  <si>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</si>
  <si>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</si>
  <si>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</si>
  <si>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</si>
  <si>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</si>
  <si>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</si>
  <si>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</si>
  <si>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</si>
  <si>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</si>
  <si>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</si>
  <si>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</si>
  <si>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</si>
  <si>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</si>
  <si>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</si>
  <si>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</si>
  <si>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</si>
  <si>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</si>
  <si>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</si>
  <si>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</si>
  <si>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</si>
  <si>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</si>
  <si>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</si>
  <si>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</si>
  <si>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</si>
  <si>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</si>
  <si>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</si>
  <si>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</si>
  <si>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</si>
  <si>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</si>
  <si>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</si>
  <si>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</si>
  <si>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</si>
  <si>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</si>
  <si>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</si>
  <si>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</si>
  <si>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</si>
  <si>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</si>
  <si>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</si>
  <si>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</si>
  <si>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</si>
  <si>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</si>
  <si>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</si>
  <si>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</si>
  <si>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</si>
  <si>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</si>
  <si>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</si>
  <si>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</si>
  <si>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</si>
  <si>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</si>
  <si>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</si>
  <si>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</si>
  <si>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</si>
  <si>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</si>
  <si>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</si>
  <si>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</si>
  <si>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</si>
  <si>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</si>
  <si>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</si>
  <si>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</si>
  <si>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</si>
  <si>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</si>
  <si>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</si>
  <si>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</si>
  <si>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</si>
  <si>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</si>
  <si>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</si>
  <si>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</si>
  <si>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</si>
  <si>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</si>
  <si>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</si>
  <si>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</si>
  <si>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</si>
  <si>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</si>
  <si>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</si>
  <si>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</si>
  <si>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</si>
  <si>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</si>
  <si>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</si>
  <si>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</si>
  <si>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</si>
  <si>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</si>
  <si>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</si>
  <si>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</si>
  <si>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</si>
  <si>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</si>
  <si>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</si>
  <si>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</si>
  <si>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</si>
  <si>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</si>
  <si>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</si>
  <si>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</si>
  <si>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</si>
  <si>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</si>
  <si>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</si>
  <si>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</si>
  <si>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</si>
  <si>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</si>
  <si>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</si>
  <si>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</si>
  <si>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</si>
  <si>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</si>
  <si>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</si>
  <si>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</si>
  <si>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</si>
  <si>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</si>
  <si>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</si>
  <si>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</si>
  <si>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</si>
  <si>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</si>
  <si>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</si>
  <si>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</si>
  <si>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</si>
  <si>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</si>
  <si>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</si>
  <si>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</si>
  <si>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</si>
  <si>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</si>
  <si>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</si>
  <si>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</si>
  <si>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</si>
  <si>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</si>
  <si>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</si>
  <si>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</si>
  <si>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</si>
  <si>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</si>
  <si>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</si>
  <si>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</si>
  <si>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</si>
  <si>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</si>
  <si>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</si>
  <si>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</si>
  <si>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</si>
  <si>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</si>
  <si>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</si>
  <si>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</si>
  <si>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</si>
  <si>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</si>
  <si>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</si>
  <si>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</si>
  <si>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</si>
  <si>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</si>
  <si>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</si>
  <si>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</si>
  <si>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</si>
  <si>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</si>
  <si>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</si>
  <si>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</si>
  <si>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</si>
  <si>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</si>
  <si>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</si>
  <si>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</si>
  <si>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</si>
  <si>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</si>
  <si>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</si>
  <si>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</si>
  <si>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</si>
  <si>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</si>
  <si>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</si>
  <si>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</si>
  <si>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</si>
  <si>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</si>
  <si>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</si>
  <si>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</si>
  <si>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</si>
  <si>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</si>
  <si>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</si>
  <si>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</si>
  <si>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</si>
  <si>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</si>
  <si>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</si>
  <si>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</si>
  <si>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</si>
  <si>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</si>
  <si>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</si>
  <si>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</si>
  <si>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</si>
  <si>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</si>
  <si>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</si>
  <si>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</si>
  <si>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</si>
  <si>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</si>
  <si>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</si>
  <si>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</si>
  <si>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</si>
  <si>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</si>
  <si>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</si>
  <si>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</si>
  <si>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</si>
  <si>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</si>
  <si>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</si>
  <si>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</si>
  <si>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</si>
  <si>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</si>
  <si>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</si>
  <si>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</si>
  <si>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</si>
  <si>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</si>
  <si>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</si>
  <si>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</si>
  <si>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</si>
  <si>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</si>
  <si>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</si>
  <si>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</si>
  <si>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</si>
  <si>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</si>
  <si>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</si>
  <si>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</si>
  <si>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</si>
  <si>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</si>
  <si>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</si>
  <si>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</si>
  <si>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</si>
  <si>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</si>
  <si>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</si>
  <si>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</si>
  <si>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</si>
  <si>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</si>
  <si>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</si>
  <si>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</si>
  <si>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</si>
  <si>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</si>
  <si>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</si>
  <si>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</si>
  <si>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</si>
  <si>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</si>
  <si>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</si>
  <si>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</si>
  <si>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</si>
  <si>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</si>
  <si>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</si>
  <si>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</si>
  <si>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</si>
  <si>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</si>
  <si>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</si>
  <si>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</si>
  <si>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</si>
  <si>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</si>
  <si>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</si>
  <si>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</si>
  <si>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</si>
  <si>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</si>
  <si>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</si>
  <si>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</si>
  <si>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</si>
  <si>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</si>
  <si>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</si>
  <si>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</si>
  <si>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</si>
  <si>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</si>
  <si>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</si>
  <si>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</si>
  <si>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</si>
  <si>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</si>
  <si>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</si>
  <si>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</si>
  <si>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</si>
  <si>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</si>
  <si>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</si>
  <si>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</si>
  <si>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</si>
  <si>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</si>
  <si>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</si>
  <si>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</si>
  <si>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</si>
  <si>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</si>
  <si>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</si>
  <si>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</si>
  <si>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</si>
  <si>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</si>
  <si>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</si>
  <si>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</si>
  <si>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</si>
  <si>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</si>
  <si>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</si>
  <si>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</si>
  <si>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</si>
  <si>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</si>
  <si>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</si>
  <si>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</si>
  <si>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</si>
  <si>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</si>
  <si>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</si>
  <si>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</si>
  <si>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</si>
  <si>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</si>
  <si>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</si>
  <si>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</si>
  <si>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</si>
  <si>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</si>
  <si>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</si>
  <si>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</si>
  <si>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</si>
  <si>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</si>
  <si>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</si>
  <si>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</si>
  <si>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</si>
  <si>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</si>
  <si>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</si>
  <si>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</si>
  <si>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</si>
  <si>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</si>
  <si>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</si>
  <si>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</si>
  <si>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</si>
  <si>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</si>
  <si>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</si>
  <si>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</si>
  <si>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</si>
  <si>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</si>
  <si>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</si>
  <si>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</si>
  <si>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</si>
  <si>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</si>
  <si>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</si>
  <si>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</si>
  <si>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</si>
  <si>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</si>
  <si>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</si>
  <si>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</si>
  <si>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</si>
  <si>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</si>
  <si>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</si>
  <si>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</si>
  <si>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</si>
  <si>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</si>
  <si>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</si>
  <si>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</si>
  <si>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</si>
  <si>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</si>
  <si>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</si>
  <si>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</si>
  <si>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</si>
  <si>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</si>
  <si>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</si>
  <si>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</si>
  <si>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</si>
  <si>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</si>
  <si>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</si>
  <si>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</si>
  <si>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</si>
  <si>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</si>
  <si>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</si>
  <si>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</si>
  <si>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</si>
  <si>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</si>
  <si>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</si>
  <si>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</si>
  <si>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</si>
  <si>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</si>
  <si>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</si>
  <si>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</si>
  <si>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</si>
  <si>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</si>
  <si>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</si>
  <si>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</si>
  <si>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</si>
  <si>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</si>
  <si>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</si>
  <si>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</si>
  <si>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</si>
  <si>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</si>
  <si>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</si>
  <si>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</si>
  <si>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</si>
  <si>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</si>
  <si>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</si>
  <si>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</si>
  <si>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</si>
  <si>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</si>
  <si>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</si>
  <si>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</si>
  <si>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</si>
  <si>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</si>
  <si>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</si>
  <si>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</si>
  <si>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</si>
  <si>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</si>
  <si>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</si>
  <si>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</si>
  <si>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</si>
  <si>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</si>
  <si>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</si>
  <si>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</si>
  <si>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</si>
  <si>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</si>
  <si>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</si>
  <si>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</si>
  <si>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</si>
  <si>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</si>
  <si>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</si>
  <si>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</si>
  <si>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</si>
  <si>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</si>
  <si>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</si>
  <si>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</si>
  <si>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</si>
  <si>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</si>
  <si>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</si>
  <si>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</si>
  <si>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</si>
  <si>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</si>
  <si>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</si>
  <si>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</si>
  <si>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</si>
  <si>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</si>
  <si>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</si>
  <si>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</si>
  <si>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</si>
  <si>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</si>
  <si>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</si>
  <si>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</si>
  <si>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</si>
  <si>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</si>
  <si>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</si>
  <si>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</si>
  <si>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</si>
  <si>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</si>
  <si>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</si>
  <si>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</si>
  <si>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</si>
  <si>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</si>
  <si>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</si>
  <si>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</si>
  <si>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</si>
  <si>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</si>
  <si>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</si>
  <si>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</si>
  <si>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</si>
  <si>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</si>
  <si>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</si>
  <si>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</si>
  <si>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</si>
  <si>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</si>
  <si>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</si>
  <si>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</si>
  <si>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</si>
  <si>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</si>
  <si>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</si>
  <si>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</si>
  <si>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</si>
  <si>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</si>
  <si>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</si>
  <si>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</si>
  <si>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</si>
  <si>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</si>
  <si>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</si>
  <si>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</si>
  <si>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</si>
  <si>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</si>
  <si>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</si>
  <si>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</si>
  <si>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</si>
  <si>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</si>
  <si>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</si>
  <si>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</si>
  <si>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</si>
  <si>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</si>
  <si>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</si>
  <si>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</si>
  <si>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</si>
  <si>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</si>
  <si>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</si>
  <si>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</si>
  <si>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</si>
  <si>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</si>
  <si>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</si>
  <si>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</si>
  <si>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</si>
  <si>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</si>
  <si>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</si>
  <si>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</si>
  <si>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</si>
  <si>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</si>
  <si>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</si>
  <si>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</si>
  <si>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</si>
  <si>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</si>
  <si>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</si>
  <si>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</si>
  <si>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</si>
  <si>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</si>
  <si>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</si>
  <si>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</si>
  <si>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</si>
  <si>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</si>
  <si>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</si>
  <si>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</si>
  <si>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</si>
  <si>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</si>
  <si>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</si>
  <si>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</si>
  <si>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</si>
  <si>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</si>
  <si>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</si>
  <si>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</si>
  <si>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</si>
  <si>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</si>
  <si>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</si>
  <si>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</si>
  <si>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</si>
  <si>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</si>
  <si>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</si>
  <si>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</si>
  <si>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</si>
  <si>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</si>
  <si>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</si>
  <si>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</si>
  <si>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</si>
  <si>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</si>
  <si>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</si>
  <si>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</si>
  <si>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</si>
  <si>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</si>
  <si>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</si>
  <si>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</si>
  <si>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</si>
  <si>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</si>
  <si>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</si>
  <si>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</si>
  <si>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</si>
  <si>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</si>
  <si>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</si>
  <si>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</si>
  <si>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</si>
  <si>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</si>
  <si>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</si>
  <si>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</si>
  <si>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</si>
  <si>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</si>
  <si>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</si>
  <si>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</si>
  <si>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</si>
  <si>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</si>
  <si>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</si>
  <si>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</si>
  <si>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</si>
  <si>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</si>
  <si>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</si>
  <si>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</si>
  <si>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</si>
  <si>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</si>
  <si>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</si>
  <si>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</si>
  <si>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</si>
  <si>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</si>
  <si>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</si>
  <si>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</si>
  <si>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</si>
  <si>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</si>
  <si>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</si>
  <si>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</si>
  <si>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</si>
  <si>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</si>
  <si>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</si>
  <si>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</si>
  <si>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</si>
  <si>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</si>
  <si>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</si>
  <si>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</si>
  <si>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</si>
  <si>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</si>
  <si>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</si>
  <si>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</si>
  <si>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</si>
  <si>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</si>
  <si>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</si>
  <si>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</si>
  <si>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</si>
  <si>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</si>
  <si>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</si>
  <si>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</si>
  <si>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</si>
  <si>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</si>
  <si>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</si>
  <si>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</si>
  <si>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</si>
  <si>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</si>
  <si>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</si>
  <si>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</si>
  <si>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</si>
  <si>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</si>
  <si>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</si>
  <si>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</si>
  <si>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</si>
  <si>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</si>
  <si>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</si>
  <si>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</si>
  <si>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</si>
  <si>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</si>
  <si>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</si>
  <si>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</si>
  <si>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</si>
  <si>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</si>
  <si>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</si>
  <si>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</si>
  <si>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</si>
  <si>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</si>
  <si>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</si>
  <si>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</si>
  <si>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</si>
  <si>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</si>
  <si>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</si>
  <si>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</si>
  <si>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</si>
  <si>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</si>
  <si>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</si>
  <si>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</si>
  <si>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</si>
  <si>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</si>
  <si>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</si>
  <si>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</si>
  <si>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</si>
  <si>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</si>
  <si>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</si>
  <si>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</si>
  <si>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</si>
  <si>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</si>
  <si>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</si>
  <si>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</si>
  <si>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</si>
  <si>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</si>
  <si>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</si>
  <si>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</si>
  <si>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</si>
  <si>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</si>
  <si>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</si>
  <si>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</si>
  <si>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</si>
  <si>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</si>
  <si>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</si>
  <si>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</si>
  <si>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</si>
  <si>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</si>
  <si>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</si>
  <si>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</si>
  <si>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</si>
  <si>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</si>
  <si>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</si>
  <si>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</si>
  <si>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</si>
  <si>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</si>
  <si>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</si>
  <si>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</si>
  <si>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</si>
  <si>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</si>
  <si>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</si>
  <si>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</si>
  <si>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</si>
  <si>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</si>
  <si>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</si>
  <si>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</si>
  <si>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</si>
  <si>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</si>
  <si>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</si>
  <si>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</si>
  <si>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</si>
  <si>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</si>
  <si>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</si>
  <si>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</si>
  <si>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</si>
  <si>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</si>
  <si>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</si>
  <si>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</si>
  <si>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</si>
  <si>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</si>
  <si>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</si>
  <si>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</si>
  <si>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</si>
  <si>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</si>
  <si>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</si>
  <si>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</si>
  <si>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</si>
  <si>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</si>
  <si>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</si>
  <si>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</si>
  <si>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</si>
  <si>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</si>
  <si>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</si>
  <si>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</si>
  <si>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</si>
  <si>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</si>
  <si>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</si>
  <si>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</si>
  <si>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</si>
  <si>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</si>
  <si>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</si>
  <si>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</si>
  <si>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</si>
  <si>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</si>
  <si>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</si>
  <si>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</si>
  <si>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</si>
  <si>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</si>
  <si>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</si>
  <si>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</si>
  <si>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</si>
  <si>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</si>
  <si>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</si>
  <si>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</si>
  <si>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</si>
  <si>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</si>
  <si>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</si>
  <si>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</si>
  <si>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</si>
  <si>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</si>
  <si>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</si>
  <si>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</si>
  <si>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</si>
  <si>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</si>
  <si>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</si>
  <si>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</si>
  <si>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</si>
  <si>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</si>
  <si>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</si>
  <si>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</si>
  <si>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</si>
  <si>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</si>
  <si>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</si>
  <si>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</si>
  <si>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</si>
  <si>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</si>
  <si>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</si>
  <si>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</si>
  <si>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</si>
  <si>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</si>
  <si>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</si>
  <si>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</si>
  <si>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</si>
  <si>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</si>
  <si>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</si>
  <si>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</si>
  <si>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</si>
  <si>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</si>
  <si>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</si>
  <si>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</si>
  <si>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</si>
  <si>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</si>
  <si>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</si>
  <si>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</si>
  <si>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</si>
  <si>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</si>
  <si>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</si>
  <si>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</si>
  <si>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</si>
  <si>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</si>
  <si>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</si>
  <si>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</si>
  <si>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</si>
  <si>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</si>
  <si>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</si>
  <si>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</si>
  <si>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</si>
  <si>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</si>
  <si>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</si>
  <si>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</si>
  <si>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</si>
  <si>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</si>
  <si>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</si>
  <si>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</si>
  <si>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</si>
  <si>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</si>
  <si>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</si>
  <si>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</si>
  <si>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</si>
  <si>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</si>
  <si>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</si>
  <si>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</si>
  <si>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</si>
  <si>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</si>
  <si>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</si>
  <si>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</si>
  <si>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</si>
  <si>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</si>
  <si>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</si>
  <si>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</si>
  <si>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</si>
  <si>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</si>
  <si>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</si>
  <si>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</si>
  <si>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</si>
  <si>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</si>
  <si>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</si>
  <si>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</si>
  <si>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</si>
  <si>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</si>
  <si>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</si>
  <si>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</si>
  <si>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</si>
  <si>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</si>
  <si>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</si>
  <si>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</si>
  <si>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</si>
  <si>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</si>
  <si>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</si>
  <si>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</si>
  <si>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</si>
  <si>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</si>
  <si>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</si>
  <si>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</si>
  <si>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</si>
  <si>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</si>
  <si>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</si>
  <si>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</si>
  <si>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</si>
  <si>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</si>
  <si>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</si>
  <si>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</si>
  <si>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</si>
  <si>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</si>
  <si>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</si>
  <si>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</si>
  <si>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</si>
  <si>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</si>
  <si>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</si>
  <si>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</si>
  <si>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</si>
  <si>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</si>
  <si>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</si>
  <si>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</si>
  <si>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</si>
  <si>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</si>
  <si>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</si>
  <si>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</si>
  <si>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</si>
  <si>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</si>
  <si>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</si>
  <si>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</si>
  <si>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</si>
  <si>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</si>
  <si>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</si>
  <si>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</si>
  <si>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</si>
  <si>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</si>
  <si>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</si>
  <si>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</si>
  <si>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</si>
  <si>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</si>
  <si>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</si>
  <si>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</si>
  <si>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</si>
  <si>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</si>
  <si>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</si>
  <si>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</si>
  <si>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</si>
  <si>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</si>
  <si>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</si>
  <si>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</si>
  <si>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</si>
  <si>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</si>
  <si>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</si>
  <si>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</si>
  <si>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</si>
  <si>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</si>
  <si>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</si>
  <si>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</si>
  <si>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</si>
  <si>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</si>
  <si>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</si>
  <si>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</si>
  <si>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</si>
  <si>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</si>
  <si>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</si>
  <si>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</si>
  <si>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</si>
  <si>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</si>
  <si>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</si>
  <si>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</si>
  <si>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</si>
  <si>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</si>
  <si>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</si>
  <si>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</si>
  <si>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</si>
  <si>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</si>
  <si>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</si>
  <si>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</si>
  <si>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</si>
  <si>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</si>
  <si>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</si>
  <si>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</si>
  <si>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</si>
  <si>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</si>
  <si>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</si>
  <si>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</si>
  <si>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</si>
  <si>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</si>
  <si>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</si>
  <si>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</si>
  <si>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</si>
  <si>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</si>
  <si>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</si>
  <si>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</si>
  <si>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</si>
  <si>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</si>
  <si>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</si>
  <si>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</si>
  <si>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</si>
  <si>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</si>
  <si>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</si>
  <si>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</si>
  <si>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</si>
  <si>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</si>
  <si>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</si>
  <si>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</si>
  <si>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</si>
  <si>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</si>
  <si>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</si>
  <si>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</si>
  <si>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</si>
  <si>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</si>
  <si>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</si>
  <si>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</si>
  <si>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</si>
  <si>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</si>
  <si>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</si>
  <si>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</si>
  <si>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</si>
  <si>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</si>
  <si>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</si>
  <si>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</si>
  <si>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</si>
  <si>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</si>
  <si>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</si>
  <si>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</si>
  <si>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</si>
  <si>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</si>
  <si>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</si>
  <si>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</si>
  <si>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</si>
  <si>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</si>
  <si>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</si>
  <si>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</si>
  <si>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</si>
  <si>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</si>
  <si>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</si>
  <si>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</si>
  <si>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</si>
  <si>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</si>
  <si>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</si>
  <si>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</si>
  <si>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</si>
  <si>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</si>
  <si>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</si>
  <si>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</si>
  <si>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</si>
  <si>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</si>
  <si>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</si>
  <si>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</si>
  <si>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</si>
  <si>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</si>
  <si>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</si>
  <si>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</si>
  <si>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</si>
  <si>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</si>
  <si>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</si>
  <si>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</si>
  <si>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</si>
  <si>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</si>
  <si>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</si>
  <si>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</si>
  <si>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</si>
  <si>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</si>
  <si>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</si>
  <si>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</si>
  <si>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</si>
  <si>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</si>
  <si>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</si>
  <si>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</si>
  <si>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</si>
  <si>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</si>
  <si>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</si>
  <si>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</si>
  <si>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</si>
  <si>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</si>
  <si>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</si>
  <si>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</si>
  <si>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</si>
  <si>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</si>
  <si>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</si>
  <si>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</si>
  <si>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</si>
  <si>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</si>
  <si>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</si>
  <si>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</si>
  <si>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</si>
  <si>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</si>
  <si>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</si>
  <si>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</si>
  <si>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</si>
  <si>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</si>
  <si>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</si>
  <si>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</si>
  <si>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</si>
  <si>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</si>
  <si>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</si>
  <si>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</si>
  <si>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</si>
  <si>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</si>
  <si>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</si>
  <si>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</si>
  <si>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</si>
  <si>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</si>
  <si>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</si>
  <si>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</si>
  <si>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</si>
  <si>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</si>
  <si>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</si>
  <si>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</si>
  <si>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</si>
  <si>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</si>
  <si>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</si>
  <si>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</si>
  <si>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</si>
  <si>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</si>
  <si>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</si>
  <si>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</si>
  <si>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</si>
  <si>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</si>
  <si>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</si>
  <si>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</si>
  <si>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</si>
  <si>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</si>
  <si>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</si>
  <si>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</si>
  <si>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</si>
  <si>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</si>
  <si>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</si>
  <si>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</si>
  <si>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</si>
  <si>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</si>
  <si>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</si>
  <si>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</si>
  <si>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</si>
  <si>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</si>
  <si>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</si>
  <si>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</si>
  <si>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</si>
  <si>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</si>
  <si>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</si>
  <si>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</si>
  <si>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</si>
  <si>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</si>
  <si>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</si>
  <si>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</si>
  <si>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</si>
  <si>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</si>
  <si>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</si>
  <si>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</si>
  <si>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</si>
  <si>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</si>
  <si>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</si>
  <si>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</si>
  <si>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</si>
  <si>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</si>
  <si>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</si>
  <si>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</si>
  <si>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</si>
  <si>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</si>
  <si>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</si>
  <si>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</si>
  <si>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</si>
  <si>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</si>
  <si>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</si>
  <si>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</si>
  <si>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</si>
  <si>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</si>
  <si>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</si>
  <si>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</si>
  <si>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</si>
  <si>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</si>
  <si>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</si>
  <si>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</si>
  <si>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</si>
  <si>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</si>
  <si>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</si>
  <si>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</si>
  <si>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</si>
  <si>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</si>
  <si>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</si>
  <si>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</si>
  <si>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</si>
  <si>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</si>
  <si>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</si>
  <si>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</si>
  <si>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</si>
  <si>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</si>
  <si>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</si>
  <si>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</si>
  <si>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</si>
  <si>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</si>
  <si>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</si>
  <si>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</si>
  <si>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</si>
  <si>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</si>
  <si>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</si>
  <si>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</si>
  <si>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</si>
  <si>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</si>
  <si>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</si>
  <si>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</si>
  <si>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</si>
  <si>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</si>
  <si>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</si>
  <si>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</si>
  <si>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</si>
  <si>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</si>
  <si>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</si>
  <si>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</si>
  <si>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</si>
  <si>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</si>
  <si>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</si>
  <si>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</si>
  <si>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</si>
  <si>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</si>
  <si>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</si>
  <si>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</si>
  <si>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</si>
  <si>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</si>
  <si>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</si>
  <si>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</si>
  <si>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</si>
  <si>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</si>
  <si>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</si>
  <si>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</si>
  <si>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</si>
  <si>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</si>
  <si>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</si>
  <si>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</si>
  <si>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</si>
  <si>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</si>
  <si>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</si>
  <si>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</si>
  <si>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</si>
  <si>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</si>
  <si>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</si>
  <si>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</si>
  <si>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</si>
  <si>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</si>
  <si>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</si>
  <si>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</si>
  <si>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</si>
  <si>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</si>
  <si>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</si>
  <si>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</si>
  <si>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</si>
  <si>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</si>
  <si>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</si>
  <si>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</si>
  <si>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</si>
  <si>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</si>
  <si>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</si>
  <si>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</si>
  <si>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</si>
  <si>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</si>
  <si>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</si>
  <si>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</si>
  <si>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</si>
  <si>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</si>
  <si>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</si>
  <si>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</si>
  <si>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</si>
  <si>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</si>
  <si>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</si>
  <si>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</si>
  <si>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</si>
  <si>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</si>
  <si>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</si>
  <si>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</si>
  <si>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</si>
  <si>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</si>
  <si>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</si>
  <si>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</si>
  <si>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</si>
  <si>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</si>
  <si>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</si>
  <si>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</si>
  <si>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</si>
  <si>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</si>
  <si>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</si>
  <si>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</si>
  <si>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</si>
  <si>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</si>
  <si>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</si>
  <si>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</si>
  <si>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</si>
  <si>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</si>
  <si>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</si>
  <si>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</si>
  <si>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</si>
  <si>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</si>
  <si>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</si>
  <si>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</si>
  <si>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</si>
  <si>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</si>
  <si>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</si>
  <si>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</si>
  <si>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</si>
  <si>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</si>
  <si>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</si>
  <si>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</si>
  <si>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</si>
  <si>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</si>
  <si>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</si>
  <si>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</si>
  <si>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</si>
  <si>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</si>
  <si>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</si>
  <si>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</si>
  <si>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</si>
  <si>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</si>
  <si>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</si>
  <si>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</si>
  <si>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</si>
  <si>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</si>
  <si>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</si>
  <si>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</si>
  <si>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</si>
  <si>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</si>
  <si>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</si>
  <si>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</si>
  <si>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</si>
  <si>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</si>
  <si>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</si>
  <si>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</si>
  <si>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</si>
  <si>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</si>
  <si>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</si>
  <si>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</si>
  <si>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</si>
  <si>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</si>
  <si>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</si>
  <si>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</si>
  <si>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</si>
  <si>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</si>
  <si>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</si>
  <si>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</si>
  <si>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</si>
  <si>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</si>
  <si>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</si>
  <si>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</si>
  <si>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</si>
  <si>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</si>
  <si>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</si>
  <si>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</si>
  <si>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</si>
  <si>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</si>
  <si>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</si>
  <si>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</si>
  <si>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</si>
  <si>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</si>
  <si>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</si>
  <si>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</si>
  <si>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</si>
  <si>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</si>
  <si>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</si>
  <si>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</si>
  <si>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</si>
  <si>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</si>
  <si>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</si>
  <si>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</si>
  <si>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</si>
  <si>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</si>
  <si>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</si>
  <si>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</si>
  <si>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</si>
  <si>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</si>
  <si>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</si>
  <si>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</si>
  <si>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</si>
  <si>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</si>
  <si>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</si>
  <si>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</si>
  <si>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</si>
  <si>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</si>
  <si>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</si>
  <si>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</si>
  <si>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</si>
  <si>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</si>
  <si>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</si>
  <si>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</si>
  <si>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</si>
  <si>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</si>
  <si>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</si>
  <si>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</si>
  <si>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</si>
  <si>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</si>
  <si>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</si>
  <si>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</si>
  <si>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</si>
  <si>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</si>
  <si>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</si>
  <si>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</si>
  <si>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</si>
  <si>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</si>
  <si>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</si>
  <si>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</si>
  <si>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</si>
  <si>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</si>
  <si>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</si>
  <si>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</si>
  <si>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</si>
  <si>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</si>
  <si>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</si>
  <si>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</si>
  <si>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</si>
  <si>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</si>
  <si>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</si>
  <si>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</si>
  <si>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</si>
  <si>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</si>
  <si>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</si>
  <si>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</si>
  <si>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</si>
  <si>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</si>
  <si>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</si>
  <si>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</si>
  <si>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</si>
  <si>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</si>
  <si>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</si>
  <si>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</si>
  <si>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</si>
  <si>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</si>
  <si>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</si>
  <si>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</si>
  <si>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</si>
  <si>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</si>
  <si>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</si>
  <si>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</si>
  <si>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</si>
  <si>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</si>
  <si>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</si>
  <si>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</si>
  <si>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</si>
  <si>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</si>
  <si>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</si>
  <si>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</si>
  <si>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</si>
  <si>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</si>
  <si>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</si>
  <si>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</si>
  <si>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</si>
  <si>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</si>
  <si>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</si>
  <si>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</si>
  <si>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</si>
  <si>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</si>
  <si>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</si>
  <si>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</si>
  <si>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</si>
  <si>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</si>
  <si>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</si>
  <si>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</si>
  <si>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</si>
  <si>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</si>
  <si>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</si>
  <si>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</si>
  <si>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</si>
  <si>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</si>
  <si>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</si>
  <si>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</si>
  <si>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</si>
  <si>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</si>
  <si>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</si>
  <si>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</si>
  <si>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</si>
  <si>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</si>
  <si>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</si>
  <si>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</si>
  <si>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</si>
  <si>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</si>
  <si>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</si>
  <si>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</si>
  <si>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</si>
  <si>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</si>
  <si>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</si>
  <si>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</si>
  <si>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</si>
  <si>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</si>
  <si>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</si>
  <si>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</si>
  <si>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</si>
  <si>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</si>
  <si>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</si>
  <si>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</si>
  <si>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</si>
  <si>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</si>
  <si>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</si>
  <si>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</si>
  <si>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</si>
  <si>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</si>
  <si>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</si>
  <si>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</si>
  <si>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</si>
  <si>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</si>
  <si>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</si>
  <si>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</si>
  <si>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</si>
  <si>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</si>
  <si>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</si>
  <si>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</si>
  <si>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</si>
  <si>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</si>
  <si>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</si>
  <si>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</si>
  <si>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</si>
  <si>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</si>
  <si>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</si>
  <si>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</si>
  <si>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</si>
  <si>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</si>
  <si>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</si>
  <si>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</si>
  <si>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</si>
  <si>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</si>
  <si>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</si>
  <si>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</si>
  <si>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</si>
  <si>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</si>
  <si>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</si>
  <si>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</si>
  <si>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</si>
  <si>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</si>
  <si>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</si>
  <si>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</si>
  <si>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</si>
  <si>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</si>
  <si>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</si>
  <si>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</si>
  <si>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</si>
  <si>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</si>
  <si>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</si>
  <si>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</si>
  <si>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</si>
  <si>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</si>
  <si>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</si>
  <si>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</si>
  <si>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</si>
  <si>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</si>
  <si>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</si>
  <si>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</si>
  <si>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</si>
  <si>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</si>
  <si>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</si>
  <si>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</si>
  <si>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</si>
  <si>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</si>
  <si>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</si>
  <si>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</si>
  <si>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</si>
  <si>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</si>
  <si>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</si>
  <si>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</si>
  <si>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</si>
  <si>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</si>
  <si>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</si>
  <si>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</si>
  <si>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</si>
  <si>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</si>
  <si>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</si>
  <si>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</si>
  <si>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</si>
  <si>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</si>
  <si>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</si>
  <si>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</si>
  <si>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</si>
  <si>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</si>
  <si>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</si>
  <si>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</si>
  <si>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</si>
  <si>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</si>
  <si>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</si>
  <si>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</si>
  <si>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</si>
  <si>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</si>
  <si>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</si>
  <si>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</si>
  <si>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</si>
  <si>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</si>
  <si>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</si>
  <si>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</si>
  <si>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</si>
  <si>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</si>
  <si>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</si>
  <si>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</si>
  <si>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</si>
  <si>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</si>
  <si>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</si>
  <si>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</si>
  <si>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</si>
  <si>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</si>
  <si>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</si>
  <si>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</si>
  <si>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</si>
  <si>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</si>
  <si>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</si>
  <si>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</si>
  <si>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</si>
  <si>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</si>
  <si>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</si>
  <si>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</si>
  <si>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</si>
  <si>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</si>
  <si>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</si>
  <si>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</si>
  <si>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</si>
  <si>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</si>
  <si>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</si>
  <si>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</si>
  <si>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</si>
  <si>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</si>
  <si>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</si>
  <si>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</si>
  <si>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</si>
  <si>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</si>
  <si>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</si>
  <si>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</si>
  <si>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</si>
  <si>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</si>
  <si>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</si>
  <si>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</si>
  <si>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</si>
  <si>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</si>
  <si>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</si>
  <si>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</si>
  <si>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</si>
  <si>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</si>
  <si>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</si>
  <si>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</si>
  <si>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</si>
  <si>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</si>
  <si>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</si>
  <si>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</si>
  <si>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</si>
  <si>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</si>
  <si>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</si>
  <si>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</si>
  <si>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</si>
  <si>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</si>
  <si>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</si>
  <si>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</si>
  <si>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</si>
  <si>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</si>
  <si>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</si>
  <si>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</si>
  <si>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</si>
  <si>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</si>
  <si>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</si>
  <si>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</si>
  <si>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</si>
  <si>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</si>
  <si>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</si>
  <si>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</si>
  <si>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</si>
  <si>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</si>
  <si>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</si>
  <si>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</si>
  <si>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</si>
  <si>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</si>
  <si>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</si>
  <si>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</si>
  <si>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</si>
  <si>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</si>
  <si>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</si>
  <si>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</si>
  <si>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</si>
  <si>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</si>
  <si>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</si>
  <si>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</si>
  <si>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</si>
  <si>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</si>
  <si>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</si>
  <si>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</si>
  <si>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</si>
  <si>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</si>
  <si>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</si>
  <si>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</si>
  <si>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</si>
  <si>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</si>
  <si>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</si>
  <si>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</si>
  <si>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</si>
  <si>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</si>
  <si>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</si>
  <si>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</si>
  <si>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</si>
  <si>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</si>
  <si>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</si>
  <si>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</si>
  <si>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</si>
  <si>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</si>
  <si>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</si>
  <si>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</si>
  <si>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</si>
  <si>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</si>
  <si>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</si>
  <si>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</si>
  <si>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</si>
  <si>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</si>
  <si>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</si>
  <si>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</si>
  <si>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</si>
  <si>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</si>
  <si>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</si>
  <si>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</si>
  <si>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</si>
  <si>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</si>
  <si>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</si>
  <si>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</si>
  <si>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</si>
  <si>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</si>
  <si>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</si>
  <si>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</si>
  <si>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</si>
  <si>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</si>
  <si>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</si>
  <si>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</si>
  <si>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</si>
  <si>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</si>
  <si>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</si>
  <si>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</si>
  <si>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</si>
  <si>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</si>
  <si>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</si>
  <si>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</si>
  <si>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</si>
  <si>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</si>
  <si>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</si>
  <si>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</si>
  <si>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</si>
  <si>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</si>
  <si>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</si>
  <si>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</si>
  <si>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</si>
  <si>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</si>
  <si>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</si>
  <si>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</si>
  <si>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</si>
  <si>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</si>
  <si>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</si>
  <si>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</si>
  <si>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</si>
  <si>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</si>
  <si>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</si>
  <si>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</si>
  <si>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</si>
  <si>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</si>
  <si>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</si>
  <si>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</si>
  <si>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</si>
  <si>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</si>
  <si>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</si>
  <si>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</si>
  <si>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</si>
  <si>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</si>
  <si>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</si>
  <si>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</si>
  <si>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</si>
  <si>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</si>
  <si>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</si>
  <si>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</si>
  <si>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</si>
  <si>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</si>
  <si>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</si>
  <si>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</si>
  <si>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</si>
  <si>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</si>
  <si>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</si>
  <si>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</si>
  <si>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</si>
  <si>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</si>
  <si>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</si>
  <si>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</si>
  <si>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</si>
  <si>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</si>
  <si>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</si>
  <si>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</si>
  <si>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</si>
  <si>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</si>
  <si>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</si>
  <si>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</si>
  <si>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</si>
  <si>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</si>
  <si>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</si>
  <si>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</si>
  <si>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</si>
  <si>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</si>
  <si>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</si>
  <si>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</si>
  <si>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</si>
  <si>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</si>
  <si>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</si>
  <si>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</si>
  <si>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</si>
  <si>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</si>
  <si>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</si>
  <si>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</si>
  <si>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</si>
  <si>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</si>
  <si>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</si>
  <si>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</si>
  <si>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</si>
  <si>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</si>
  <si>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</si>
  <si>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</si>
  <si>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</si>
  <si>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</si>
  <si>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</si>
  <si>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</si>
  <si>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</si>
  <si>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</si>
  <si>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</si>
  <si>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</si>
  <si>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</si>
  <si>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</si>
  <si>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</si>
  <si>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</si>
  <si>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</si>
  <si>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</si>
  <si>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</si>
  <si>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</si>
  <si>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</si>
  <si>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</si>
  <si>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</si>
  <si>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</si>
  <si>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</si>
  <si>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</si>
  <si>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</si>
  <si>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</si>
  <si>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</si>
  <si>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</si>
  <si>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</si>
  <si>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</si>
  <si>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</si>
  <si>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</si>
  <si>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</si>
  <si>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</si>
  <si>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</si>
  <si>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</si>
  <si>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</si>
  <si>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</si>
  <si>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</si>
  <si>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</si>
  <si>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</si>
  <si>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</si>
  <si>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</si>
  <si>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</si>
  <si>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</si>
  <si>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</si>
  <si>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</si>
  <si>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</si>
  <si>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</si>
  <si>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</si>
  <si>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</si>
  <si>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</si>
  <si>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</si>
  <si>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</si>
  <si>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</si>
  <si>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</si>
  <si>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</si>
  <si>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</si>
  <si>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</si>
  <si>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</si>
  <si>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</si>
  <si>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</si>
  <si>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</si>
  <si>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</si>
  <si>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</si>
  <si>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</si>
  <si>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</si>
  <si>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</si>
  <si>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</si>
  <si>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</si>
  <si>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</si>
  <si>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</si>
  <si>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</si>
  <si>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</si>
  <si>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</si>
  <si>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</si>
  <si>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</si>
  <si>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</si>
  <si>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</si>
  <si>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</si>
  <si>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</si>
  <si>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</si>
  <si>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</si>
  <si>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</si>
  <si>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</si>
  <si>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</si>
  <si>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</si>
  <si>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</si>
  <si>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</si>
  <si>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</si>
  <si>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</si>
  <si>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</si>
  <si>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</si>
  <si>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</si>
  <si>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</si>
  <si>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</si>
  <si>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</si>
  <si>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</si>
  <si>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</si>
  <si>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</si>
  <si>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</si>
  <si>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</si>
  <si>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</si>
  <si>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</si>
  <si>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</si>
  <si>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</si>
  <si>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</si>
  <si>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</si>
  <si>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</si>
  <si>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</si>
  <si>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</si>
  <si>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</si>
  <si>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</si>
  <si>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</si>
  <si>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</si>
  <si>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</si>
  <si>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</si>
  <si>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</si>
  <si>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</si>
  <si>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</si>
  <si>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</si>
  <si>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</si>
  <si>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</si>
  <si>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</si>
  <si>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</si>
  <si>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</si>
  <si>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</si>
  <si>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</si>
  <si>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</si>
  <si>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</si>
  <si>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</si>
  <si>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</si>
  <si>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</si>
  <si>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</si>
  <si>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</si>
  <si>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</si>
  <si>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</si>
  <si>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</si>
  <si>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</si>
  <si>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</si>
  <si>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</si>
  <si>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</si>
  <si>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</si>
  <si>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</si>
  <si>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</si>
  <si>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</si>
  <si>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</si>
  <si>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</si>
  <si>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</si>
  <si>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</si>
  <si>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</si>
  <si>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</si>
  <si>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</si>
  <si>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</si>
  <si>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</si>
  <si>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</si>
  <si>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</si>
  <si>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</si>
  <si>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</si>
  <si>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</si>
  <si>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</si>
  <si>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</si>
  <si>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</si>
  <si>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</si>
  <si>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</si>
  <si>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</si>
  <si>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</si>
  <si>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</si>
  <si>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</si>
  <si>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</si>
  <si>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</si>
  <si>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</si>
  <si>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</si>
  <si>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</si>
  <si>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</si>
  <si>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</si>
  <si>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</si>
  <si>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</si>
  <si>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</si>
  <si>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</si>
  <si>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</si>
  <si>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</si>
  <si>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</si>
  <si>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</si>
  <si>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</si>
  <si>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</si>
  <si>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</si>
  <si>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</si>
  <si>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</si>
  <si>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</si>
  <si>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</si>
  <si>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</si>
  <si>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</si>
  <si>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</si>
  <si>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</si>
  <si>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</si>
  <si>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</si>
  <si>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</si>
  <si>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</si>
  <si>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</si>
  <si>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</si>
  <si>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</si>
  <si>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</si>
  <si>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</si>
  <si>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</si>
  <si>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</si>
  <si>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</si>
  <si>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</si>
  <si>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</si>
  <si>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</si>
  <si>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</si>
  <si>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</si>
  <si>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</si>
  <si>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</si>
  <si>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</si>
  <si>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</si>
  <si>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</si>
  <si>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</si>
  <si>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</si>
  <si>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</si>
  <si>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</si>
  <si>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</si>
  <si>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</si>
  <si>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</si>
  <si>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</si>
  <si>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</si>
  <si>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</si>
  <si>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</si>
  <si>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</si>
  <si>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</si>
  <si>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</si>
  <si>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</si>
  <si>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</si>
  <si>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</si>
  <si>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</si>
  <si>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</si>
  <si>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</si>
  <si>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</si>
  <si>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</si>
  <si>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</si>
  <si>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</si>
  <si>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</si>
  <si>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</si>
  <si>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</si>
  <si>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</si>
  <si>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</si>
  <si>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</si>
  <si>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</si>
  <si>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</si>
  <si>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</si>
  <si>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</si>
  <si>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</si>
  <si>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</si>
  <si>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</si>
  <si>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</si>
  <si>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</si>
  <si>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</si>
  <si>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</si>
  <si>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</si>
  <si>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</si>
  <si>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</si>
  <si>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</si>
  <si>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</si>
  <si>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</si>
  <si>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</si>
  <si>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</si>
  <si>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</si>
  <si>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</si>
  <si>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</si>
  <si>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</si>
  <si>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</si>
  <si>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</si>
  <si>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</si>
  <si>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</si>
  <si>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</si>
  <si>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</si>
  <si>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</si>
  <si>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</si>
  <si>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</si>
  <si>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</si>
  <si>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</si>
  <si>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</si>
  <si>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</si>
  <si>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</si>
  <si>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</si>
  <si>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</si>
  <si>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</si>
  <si>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</si>
  <si>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</si>
  <si>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</si>
  <si>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</si>
  <si>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</si>
  <si>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</si>
  <si>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</si>
  <si>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</si>
  <si>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</si>
  <si>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</si>
  <si>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</si>
  <si>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</si>
  <si>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</si>
  <si>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</si>
  <si>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</si>
  <si>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</si>
  <si>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</si>
  <si>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</si>
  <si>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</si>
  <si>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</si>
  <si>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</si>
  <si>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</si>
  <si>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</si>
  <si>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</si>
  <si>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</si>
  <si>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</si>
  <si>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</si>
  <si>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</si>
  <si>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</si>
  <si>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</si>
  <si>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</si>
  <si>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</si>
  <si>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</si>
  <si>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</si>
  <si>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</si>
  <si>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</si>
  <si>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</si>
  <si>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</si>
  <si>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</si>
  <si>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</si>
  <si>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</si>
  <si>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</si>
  <si>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</si>
  <si>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</si>
  <si>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</si>
  <si>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</si>
  <si>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</si>
  <si>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</si>
  <si>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</si>
  <si>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</si>
  <si>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</si>
  <si>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</si>
  <si>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</si>
  <si>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</si>
  <si>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</si>
  <si>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</si>
  <si>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</si>
  <si>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</si>
  <si>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</si>
  <si>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</si>
  <si>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</si>
  <si>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</si>
  <si>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</si>
  <si>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</si>
  <si>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</si>
  <si>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</si>
  <si>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</si>
  <si>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</si>
  <si>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</si>
  <si>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</si>
  <si>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</si>
  <si>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</si>
  <si>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</si>
  <si>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</si>
  <si>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</si>
  <si>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</si>
  <si>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</si>
  <si>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</si>
  <si>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</si>
  <si>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</si>
  <si>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</si>
  <si>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</si>
  <si>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</si>
  <si>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</si>
  <si>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</si>
  <si>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</si>
  <si>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</si>
  <si>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</si>
  <si>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</si>
  <si>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</si>
  <si>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</si>
  <si>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</si>
  <si>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</si>
  <si>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</si>
  <si>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</si>
  <si>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</si>
  <si>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</si>
  <si>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</si>
  <si>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</si>
  <si>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</si>
  <si>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</si>
  <si>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</si>
  <si>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</si>
  <si>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</si>
  <si>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</si>
  <si>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</si>
  <si>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</si>
  <si>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</si>
  <si>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</si>
  <si>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</si>
  <si>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</si>
  <si>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</si>
  <si>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</si>
  <si>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</si>
  <si>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</si>
  <si>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</si>
  <si>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</si>
  <si>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</si>
  <si>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</si>
  <si>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</si>
  <si>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</si>
  <si>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</si>
  <si>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</si>
  <si>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</si>
  <si>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</si>
  <si>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</si>
  <si>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</si>
  <si>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</si>
  <si>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</si>
  <si>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</si>
  <si>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</si>
  <si>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</si>
  <si>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</si>
  <si>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</si>
  <si>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</si>
  <si>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</si>
  <si>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</si>
  <si>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</si>
  <si>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</si>
  <si>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</si>
  <si>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</si>
  <si>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</si>
  <si>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</si>
  <si>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</si>
  <si>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</si>
  <si>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</si>
  <si>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</si>
  <si>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</si>
  <si>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</si>
  <si>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</si>
  <si>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</si>
  <si>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</si>
  <si>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</si>
  <si>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</si>
  <si>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</si>
  <si>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</si>
  <si>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</si>
  <si>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</si>
  <si>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</si>
  <si>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</si>
  <si>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</si>
  <si>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</si>
  <si>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</si>
  <si>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</si>
  <si>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</si>
  <si>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</si>
  <si>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</si>
  <si>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</si>
  <si>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</si>
  <si>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</si>
  <si>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</si>
  <si>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</si>
  <si>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</si>
  <si>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</si>
  <si>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</si>
  <si>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</si>
  <si>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</si>
  <si>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</si>
  <si>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</si>
  <si>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</si>
  <si>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</si>
  <si>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</si>
  <si>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</si>
  <si>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</si>
  <si>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</si>
  <si>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</si>
  <si>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</si>
  <si>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</si>
  <si>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</si>
  <si>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</si>
  <si>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</si>
  <si>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</si>
  <si>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</si>
  <si>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</si>
  <si>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</si>
  <si>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</si>
  <si>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</si>
  <si>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</si>
  <si>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</si>
  <si>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</si>
  <si>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</si>
  <si>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</si>
  <si>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</si>
  <si>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</si>
  <si>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</si>
  <si>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</si>
  <si>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</si>
  <si>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</si>
  <si>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</si>
  <si>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</si>
  <si>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</si>
  <si>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</si>
  <si>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</si>
  <si>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</si>
  <si>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</si>
  <si>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</si>
  <si>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</si>
  <si>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</si>
  <si>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</si>
  <si>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</si>
  <si>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</si>
  <si>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</si>
  <si>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</si>
  <si>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</si>
  <si>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</si>
  <si>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</si>
  <si>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</si>
  <si>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</si>
  <si>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</si>
  <si>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</si>
  <si>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</si>
  <si>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</si>
  <si>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</si>
  <si>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</si>
  <si>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</si>
  <si>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</si>
  <si>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</si>
  <si>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</si>
  <si>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</si>
  <si>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</si>
  <si>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</si>
  <si>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</si>
  <si>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</si>
  <si>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</si>
  <si>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</si>
  <si>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</si>
  <si>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</si>
  <si>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</si>
  <si>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</si>
  <si>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</si>
  <si>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</si>
  <si>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</si>
  <si>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</si>
  <si>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</si>
  <si>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</si>
  <si>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</si>
  <si>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</si>
  <si>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</si>
  <si>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</si>
  <si>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</si>
  <si>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</si>
  <si>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</si>
  <si>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</si>
  <si>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</si>
  <si>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</si>
  <si>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</si>
  <si>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</si>
  <si>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</si>
  <si>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</si>
  <si>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</si>
  <si>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</si>
  <si>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</si>
  <si>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</si>
  <si>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</si>
  <si>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</si>
  <si>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</si>
  <si>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</si>
  <si>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</si>
  <si>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</si>
  <si>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</si>
  <si>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</si>
  <si>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</si>
  <si>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</si>
  <si>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</si>
  <si>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</si>
  <si>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</si>
  <si>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</si>
  <si>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</si>
  <si>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</si>
  <si>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</si>
  <si>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</si>
  <si>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</si>
  <si>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</si>
  <si>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</si>
  <si>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</si>
  <si>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</si>
  <si>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</si>
  <si>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</si>
  <si>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</si>
  <si>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</si>
  <si>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</si>
  <si>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</si>
  <si>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</si>
  <si>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</si>
  <si>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</si>
  <si>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</si>
  <si>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</si>
  <si>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</si>
  <si>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</si>
  <si>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</si>
  <si>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</si>
  <si>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</si>
  <si>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</si>
  <si>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</si>
  <si>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</si>
  <si>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</si>
  <si>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</si>
  <si>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</si>
  <si>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</si>
  <si>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</si>
  <si>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</si>
  <si>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</si>
  <si>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</si>
  <si>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</si>
  <si>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</si>
  <si>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</si>
  <si>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</si>
  <si>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</si>
  <si>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</si>
  <si>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</si>
  <si>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</si>
  <si>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</si>
  <si>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</si>
  <si>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</si>
  <si>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</si>
  <si>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</si>
  <si>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</si>
  <si>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</si>
  <si>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</si>
  <si>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</si>
  <si>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</si>
  <si>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</si>
  <si>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</si>
  <si>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</si>
  <si>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</si>
  <si>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</si>
  <si>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</si>
  <si>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</si>
  <si>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</si>
  <si>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</si>
  <si>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</si>
  <si>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</si>
  <si>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</si>
  <si>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</si>
  <si>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</si>
  <si>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</si>
  <si>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</si>
  <si>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</si>
  <si>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</si>
  <si>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</si>
  <si>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</si>
  <si>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</si>
  <si>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</si>
  <si>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</si>
  <si>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</si>
  <si>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</si>
  <si>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</si>
  <si>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</si>
  <si>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</si>
  <si>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</si>
  <si>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</si>
  <si>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</si>
  <si>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</si>
  <si>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</si>
  <si>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</si>
  <si>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</si>
  <si>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</si>
  <si>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</si>
  <si>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</si>
  <si>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</si>
  <si>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</si>
  <si>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</si>
  <si>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</si>
  <si>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</si>
  <si>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</si>
  <si>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</si>
  <si>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</si>
  <si>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</si>
  <si>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</si>
  <si>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</si>
  <si>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</si>
  <si>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</si>
  <si>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</si>
  <si>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</si>
  <si>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</si>
  <si>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</si>
  <si>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</si>
  <si>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</si>
  <si>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</si>
  <si>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</si>
  <si>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</si>
  <si>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</si>
  <si>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</si>
  <si>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</si>
  <si>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</si>
  <si>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</si>
  <si>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</si>
  <si>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</si>
  <si>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</si>
  <si>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</si>
  <si>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</si>
  <si>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</si>
  <si>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</si>
  <si>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</si>
  <si>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</si>
  <si>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</si>
  <si>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</si>
  <si>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</si>
  <si>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</si>
  <si>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</si>
  <si>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</si>
  <si>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</si>
  <si>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</si>
  <si>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</si>
  <si>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</si>
  <si>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</si>
  <si>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</si>
  <si>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</si>
  <si>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</si>
  <si>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</si>
  <si>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</si>
  <si>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</si>
  <si>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</si>
  <si>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</si>
  <si>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</si>
  <si>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</si>
  <si>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</si>
  <si>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</si>
  <si>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</si>
  <si>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</si>
  <si>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</si>
  <si>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</si>
  <si>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</si>
  <si>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</si>
  <si>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</si>
  <si>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</si>
  <si>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</si>
  <si>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</si>
  <si>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</si>
  <si>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</si>
  <si>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</si>
  <si>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</si>
  <si>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</si>
  <si>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</si>
  <si>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</si>
  <si>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</si>
  <si>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</si>
  <si>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</si>
  <si>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</si>
  <si>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</si>
  <si>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</si>
  <si>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</si>
  <si>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</si>
  <si>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</si>
  <si>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</si>
  <si>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</si>
  <si>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</si>
  <si>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</si>
  <si>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</si>
  <si>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</si>
  <si>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</si>
  <si>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</si>
  <si>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</si>
  <si>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</si>
  <si>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</si>
  <si>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</si>
  <si>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</si>
  <si>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</si>
  <si>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</si>
  <si>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</si>
  <si>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</si>
  <si>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</si>
  <si>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</si>
  <si>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</si>
  <si>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</si>
  <si>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</si>
  <si>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</si>
  <si>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</si>
  <si>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</si>
  <si>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</si>
  <si>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</si>
  <si>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</si>
  <si>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</si>
  <si>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</si>
  <si>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</si>
  <si>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</si>
  <si>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</si>
  <si>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</si>
  <si>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</si>
  <si>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</si>
  <si>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</si>
  <si>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</si>
  <si>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</si>
  <si>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</si>
  <si>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</si>
  <si>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</si>
  <si>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</si>
  <si>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</si>
  <si>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</si>
  <si>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</si>
  <si>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</si>
  <si>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</si>
  <si>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</si>
  <si>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</si>
  <si>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</si>
  <si>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</si>
  <si>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</si>
  <si>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</si>
  <si>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</si>
  <si>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</si>
  <si>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</si>
  <si>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</si>
  <si>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</si>
  <si>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</si>
  <si>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</si>
  <si>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</si>
  <si>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</si>
  <si>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</si>
  <si>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</si>
  <si>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</si>
  <si>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</si>
  <si>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</si>
  <si>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</si>
  <si>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</si>
  <si>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</si>
  <si>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</si>
  <si>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</si>
  <si>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</si>
  <si>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</si>
  <si>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</si>
  <si>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</si>
  <si>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</si>
  <si>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</si>
  <si>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</si>
  <si>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</si>
  <si>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</si>
  <si>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</si>
  <si>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</si>
  <si>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</si>
  <si>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</si>
  <si>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</si>
  <si>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</si>
  <si>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</si>
  <si>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</si>
  <si>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</si>
  <si>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</si>
  <si>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</si>
  <si>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</si>
  <si>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</si>
  <si>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</si>
  <si>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</si>
  <si>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</si>
  <si>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</si>
  <si>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</si>
  <si>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</si>
  <si>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</si>
  <si>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</si>
  <si>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</si>
  <si>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</si>
  <si>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</si>
  <si>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</si>
  <si>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</si>
  <si>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</si>
  <si>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</si>
  <si>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</si>
  <si>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</si>
  <si>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</si>
  <si>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</si>
  <si>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</si>
  <si>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</si>
  <si>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</si>
  <si>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</si>
  <si>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</si>
  <si>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</si>
  <si>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</si>
  <si>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</si>
  <si>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</si>
  <si>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</si>
  <si>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</si>
  <si>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</si>
  <si>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</si>
  <si>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</si>
  <si>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</si>
  <si>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</si>
  <si>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</si>
  <si>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</si>
  <si>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</si>
  <si>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</si>
  <si>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</si>
  <si>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</si>
  <si>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</si>
  <si>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</si>
  <si>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</si>
  <si>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</si>
  <si>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</si>
  <si>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</si>
  <si>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</si>
  <si>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</si>
  <si>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</si>
  <si>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</si>
  <si>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</si>
  <si>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</si>
  <si>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</si>
  <si>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</si>
  <si>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</si>
  <si>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</si>
  <si>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</si>
  <si>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</si>
  <si>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</si>
  <si>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</si>
  <si>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</si>
  <si>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</si>
  <si>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</si>
  <si>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</si>
  <si>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</si>
  <si>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</si>
  <si>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</si>
  <si>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</si>
  <si>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</si>
  <si>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</si>
  <si>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</si>
  <si>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</si>
  <si>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</si>
  <si>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</si>
  <si>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</si>
  <si>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</si>
  <si>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</si>
  <si>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</si>
  <si>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</si>
  <si>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</si>
  <si>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</si>
  <si>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</si>
  <si>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</si>
  <si>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</si>
  <si>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</si>
  <si>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</si>
  <si>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</si>
  <si>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</si>
  <si>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</si>
  <si>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</si>
  <si>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</si>
  <si>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</si>
  <si>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</si>
  <si>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</si>
  <si>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</si>
  <si>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</si>
  <si>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</si>
  <si>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</si>
  <si>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</si>
  <si>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</si>
  <si>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</si>
  <si>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</si>
  <si>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</si>
  <si>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</si>
  <si>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</si>
  <si>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</si>
  <si>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</si>
  <si>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</si>
  <si>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</si>
  <si>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</si>
  <si>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</si>
  <si>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</si>
  <si>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</si>
  <si>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</si>
  <si>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</si>
  <si>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</si>
  <si>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</si>
  <si>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</si>
  <si>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</si>
  <si>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</si>
  <si>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</si>
  <si>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</si>
  <si>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</si>
  <si>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</si>
  <si>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</si>
  <si>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</si>
  <si>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</si>
  <si>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</si>
  <si>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</si>
  <si>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</si>
  <si>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</si>
  <si>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</si>
  <si>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</si>
  <si>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</si>
  <si>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</si>
  <si>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</si>
  <si>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</si>
  <si>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</si>
  <si>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</si>
  <si>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</si>
  <si>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</si>
  <si>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</si>
  <si>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</si>
  <si>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</si>
  <si>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</si>
  <si>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</si>
  <si>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</si>
  <si>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</si>
  <si>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</si>
  <si>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</si>
  <si>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</si>
  <si>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</si>
  <si>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</si>
  <si>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</si>
  <si>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</si>
  <si>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</si>
  <si>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</si>
  <si>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</si>
  <si>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</si>
  <si>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</si>
  <si>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</si>
  <si>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</si>
  <si>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</si>
  <si>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</si>
  <si>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</si>
  <si>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</si>
  <si>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</si>
  <si>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</si>
  <si>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</si>
  <si>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</si>
  <si>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</si>
  <si>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</si>
  <si>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</si>
  <si>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</si>
  <si>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</si>
  <si>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</si>
  <si>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</si>
  <si>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</si>
  <si>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</si>
  <si>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</si>
  <si>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</si>
  <si>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</si>
  <si>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</si>
  <si>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</si>
  <si>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</si>
  <si>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</si>
  <si>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</si>
  <si>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</si>
  <si>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</si>
  <si>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</si>
  <si>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</si>
  <si>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</si>
  <si>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</si>
  <si>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</si>
  <si>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</si>
  <si>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</si>
  <si>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</si>
  <si>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</si>
  <si>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</si>
  <si>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</si>
  <si>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</si>
  <si>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</si>
  <si>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</si>
  <si>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</si>
  <si>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</si>
  <si>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</si>
  <si>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</si>
  <si>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</si>
  <si>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</si>
  <si>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</si>
  <si>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</si>
  <si>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</si>
  <si>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</si>
  <si>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</si>
  <si>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</si>
  <si>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</si>
  <si>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</si>
  <si>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</si>
  <si>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</si>
  <si>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</si>
  <si>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</si>
  <si>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</si>
  <si>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</si>
  <si>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</si>
  <si>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</si>
  <si>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</si>
  <si>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</si>
  <si>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</si>
  <si>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</si>
  <si>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</si>
  <si>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</si>
  <si>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</si>
  <si>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</si>
  <si>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</si>
  <si>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</si>
  <si>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</si>
  <si>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</si>
  <si>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</si>
  <si>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</si>
  <si>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</si>
  <si>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</si>
  <si>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</si>
  <si>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</si>
  <si>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</si>
  <si>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</si>
  <si>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</si>
  <si>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</si>
  <si>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</si>
  <si>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</si>
  <si>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</si>
  <si>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</si>
  <si>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</si>
  <si>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</si>
  <si>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</si>
  <si>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</si>
  <si>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</si>
  <si>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</si>
  <si>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</si>
  <si>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</si>
  <si>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</si>
  <si>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</si>
  <si>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</si>
  <si>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</si>
  <si>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</si>
  <si>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</si>
  <si>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</si>
  <si>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</si>
  <si>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</si>
  <si>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</si>
  <si>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</si>
  <si>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</si>
  <si>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</si>
  <si>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</si>
  <si>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</si>
  <si>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</si>
  <si>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</si>
  <si>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</si>
  <si>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</si>
  <si>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</si>
  <si>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</si>
  <si>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</si>
  <si>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</si>
  <si>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</si>
  <si>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</si>
  <si>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</si>
  <si>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</si>
  <si>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</si>
  <si>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</si>
  <si>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</si>
  <si>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</si>
  <si>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</si>
  <si>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</si>
  <si>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</si>
  <si>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</si>
  <si>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</si>
  <si>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</si>
  <si>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</si>
  <si>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</si>
  <si>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</si>
  <si>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</si>
  <si>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</si>
  <si>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</si>
  <si>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</si>
  <si>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</si>
  <si>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</si>
  <si>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</si>
  <si>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</si>
  <si>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</si>
  <si>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</si>
  <si>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</si>
  <si>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</si>
  <si>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</si>
  <si>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</si>
  <si>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</si>
  <si>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</si>
  <si>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</si>
  <si>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</si>
  <si>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</si>
  <si>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</si>
  <si>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</si>
  <si>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</si>
  <si>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</si>
  <si>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</si>
  <si>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</si>
  <si>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</si>
  <si>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</si>
  <si>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</si>
  <si>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</si>
  <si>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</si>
  <si>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</si>
  <si>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</si>
  <si>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</si>
  <si>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</si>
  <si>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</si>
  <si>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</si>
  <si>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</si>
  <si>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</si>
  <si>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</si>
  <si>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</si>
  <si>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</si>
  <si>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</si>
  <si>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</si>
  <si>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</si>
  <si>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</si>
  <si>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</si>
  <si>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</si>
  <si>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</si>
  <si>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</si>
  <si>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</si>
  <si>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</si>
  <si>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</si>
  <si>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</si>
  <si>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</si>
  <si>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</si>
  <si>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</si>
  <si>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</si>
  <si>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</si>
  <si>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</si>
  <si>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</si>
  <si>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</si>
  <si>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</si>
  <si>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</si>
  <si>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</si>
  <si>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</si>
  <si>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</si>
  <si>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</si>
  <si>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</si>
  <si>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</si>
  <si>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</si>
  <si>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</si>
  <si>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</si>
  <si>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</si>
  <si>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</si>
  <si>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</si>
  <si>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</si>
  <si>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</si>
  <si>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</si>
  <si>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</si>
  <si>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</si>
  <si>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</si>
  <si>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</si>
  <si>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</si>
  <si>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</si>
  <si>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</si>
  <si>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</si>
  <si>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</si>
  <si>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</si>
  <si>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</si>
  <si>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</si>
  <si>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</si>
  <si>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</si>
  <si>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</si>
  <si>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</si>
  <si>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</si>
  <si>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</si>
  <si>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</si>
  <si>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</si>
  <si>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</si>
  <si>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</si>
  <si>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</si>
  <si>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</si>
  <si>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</si>
  <si>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</si>
  <si>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</si>
  <si>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</si>
  <si>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</si>
  <si>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</si>
  <si>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</si>
  <si>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</si>
  <si>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</si>
  <si>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</si>
  <si>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</si>
  <si>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</si>
  <si>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</si>
  <si>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</si>
  <si>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</si>
  <si>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</si>
  <si>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</si>
  <si>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</si>
  <si>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</si>
  <si>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</si>
  <si>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</si>
  <si>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</si>
  <si>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</si>
  <si>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</si>
  <si>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</si>
  <si>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</si>
  <si>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</si>
  <si>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</si>
  <si>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</si>
  <si>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</si>
  <si>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</si>
  <si>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</si>
  <si>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</si>
  <si>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</si>
  <si>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</si>
  <si>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</si>
  <si>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</si>
  <si>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</si>
  <si>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</si>
  <si>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</si>
  <si>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</si>
  <si>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</si>
  <si>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</si>
  <si>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</si>
  <si>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</si>
  <si>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</si>
  <si>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</si>
  <si>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</si>
  <si>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</si>
  <si>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</si>
  <si>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</si>
  <si>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</si>
  <si>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</si>
  <si>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</si>
  <si>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</si>
  <si>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</si>
  <si>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</si>
  <si>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</si>
  <si>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</si>
  <si>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</si>
  <si>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</si>
  <si>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</si>
  <si>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</si>
  <si>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</si>
  <si>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</si>
  <si>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</si>
  <si>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</si>
  <si>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</si>
  <si>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</si>
  <si>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</si>
  <si>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</si>
  <si>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</si>
  <si>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</si>
  <si>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</si>
  <si>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</si>
  <si>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</si>
  <si>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</si>
  <si>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</si>
  <si>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</si>
  <si>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</si>
  <si>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</si>
  <si>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</si>
  <si>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</si>
  <si>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</si>
  <si>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</si>
  <si>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</si>
  <si>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</si>
  <si>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</si>
  <si>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</si>
  <si>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</si>
  <si>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</si>
  <si>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</si>
  <si>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</si>
  <si>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</si>
  <si>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</si>
  <si>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</si>
  <si>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</si>
  <si>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</si>
  <si>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</si>
  <si>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</si>
  <si>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</si>
  <si>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</si>
  <si>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</si>
  <si>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</si>
  <si>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</si>
  <si>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</si>
  <si>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</si>
  <si>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</si>
  <si>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</si>
  <si>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</si>
  <si>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</si>
  <si>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</si>
  <si>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</si>
  <si>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</si>
  <si>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</si>
  <si>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</si>
  <si>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</si>
  <si>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</si>
  <si>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</si>
  <si>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</si>
  <si>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</si>
  <si>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</si>
  <si>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</si>
  <si>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</si>
  <si>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</si>
  <si>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</si>
  <si>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</si>
  <si>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</si>
  <si>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</si>
  <si>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</si>
  <si>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</si>
  <si>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</si>
  <si>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</si>
  <si>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</si>
  <si>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</si>
  <si>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</si>
  <si>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</si>
  <si>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</si>
  <si>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</si>
  <si>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</si>
  <si>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</si>
  <si>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</si>
  <si>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</si>
  <si>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</si>
  <si>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</si>
  <si>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</si>
  <si>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</si>
  <si>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</si>
  <si>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</si>
  <si>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</si>
  <si>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</si>
  <si>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</si>
  <si>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</si>
  <si>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</si>
  <si>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</si>
  <si>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</si>
  <si>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</si>
  <si>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</si>
  <si>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</si>
  <si>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</si>
  <si>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</si>
  <si>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</si>
  <si>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</si>
  <si>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</si>
  <si>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</si>
  <si>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</si>
  <si>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</si>
  <si>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</si>
  <si>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</si>
  <si>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</si>
  <si>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</si>
  <si>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</si>
  <si>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</si>
  <si>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</si>
  <si>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</si>
  <si>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</si>
  <si>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</si>
  <si>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</si>
  <si>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</si>
  <si>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</si>
  <si>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</si>
  <si>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</si>
  <si>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</si>
  <si>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</si>
  <si>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</si>
  <si>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</si>
  <si>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</si>
  <si>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</si>
  <si>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</si>
  <si>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</si>
  <si>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</si>
  <si>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</si>
  <si>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</si>
  <si>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</si>
  <si>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</si>
  <si>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</si>
  <si>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</si>
  <si>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</si>
  <si>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</si>
  <si>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</si>
  <si>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</si>
  <si>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</si>
  <si>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</si>
  <si>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</si>
  <si>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</si>
  <si>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</si>
  <si>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</si>
  <si>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</si>
  <si>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</si>
  <si>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</si>
  <si>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</si>
  <si>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</si>
  <si>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</si>
  <si>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</si>
  <si>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</si>
  <si>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</si>
  <si>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</si>
  <si>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</si>
  <si>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</si>
  <si>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</si>
  <si>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</si>
  <si>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</si>
  <si>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</si>
  <si>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</si>
  <si>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</si>
  <si>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</si>
  <si>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</si>
  <si>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</si>
  <si>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</si>
  <si>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</si>
  <si>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</si>
  <si>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</si>
  <si>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</si>
  <si>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</si>
  <si>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</si>
  <si>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</si>
  <si>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</si>
  <si>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</si>
  <si>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</si>
  <si>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</si>
  <si>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</si>
  <si>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</si>
  <si>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</si>
  <si>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</si>
  <si>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</si>
  <si>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</si>
  <si>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</si>
  <si>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</si>
  <si>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</si>
  <si>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</si>
  <si>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</si>
  <si>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</si>
  <si>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</si>
  <si>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</si>
  <si>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</si>
  <si>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</si>
  <si>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</si>
  <si>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</si>
  <si>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</si>
  <si>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</si>
  <si>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</si>
  <si>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</si>
  <si>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</si>
  <si>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</si>
  <si>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</si>
  <si>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</si>
  <si>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</si>
  <si>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</si>
  <si>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</si>
  <si>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</si>
  <si>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</si>
  <si>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</si>
  <si>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</si>
  <si>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</si>
  <si>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</si>
  <si>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</si>
  <si>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</si>
  <si>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</si>
  <si>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</si>
  <si>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</si>
  <si>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</si>
  <si>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</si>
  <si>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</si>
  <si>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</si>
  <si>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</si>
  <si>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</si>
  <si>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</si>
  <si>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</si>
  <si>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</si>
  <si>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</si>
  <si>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</si>
  <si>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</si>
  <si>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</si>
  <si>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</si>
  <si>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</si>
  <si>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</si>
  <si>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</si>
  <si>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</si>
  <si>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</si>
  <si>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</si>
  <si>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</si>
  <si>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</si>
  <si>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</si>
  <si>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</si>
  <si>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</si>
  <si>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</si>
  <si>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</si>
  <si>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</si>
  <si>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</si>
  <si>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</si>
  <si>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</si>
  <si>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</si>
  <si>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</si>
  <si>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</si>
  <si>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</si>
  <si>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</si>
  <si>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</si>
  <si>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</si>
  <si>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</si>
  <si>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</si>
  <si>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</si>
  <si>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</si>
  <si>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</si>
  <si>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</si>
  <si>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</si>
  <si>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</si>
  <si>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</si>
  <si>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</si>
  <si>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</si>
  <si>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</si>
  <si>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</si>
  <si>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</si>
  <si>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</si>
  <si>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</si>
  <si>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</si>
  <si>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</si>
  <si>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</si>
  <si>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</si>
  <si>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</si>
  <si>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</si>
  <si>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</si>
  <si>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</si>
  <si>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</si>
  <si>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</si>
  <si>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</si>
  <si>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</si>
  <si>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</si>
  <si>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</si>
  <si>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</si>
  <si>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</si>
  <si>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</si>
  <si>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</si>
  <si>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</si>
  <si>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</si>
  <si>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</si>
  <si>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</si>
  <si>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</si>
  <si>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</si>
  <si>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</si>
  <si>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</si>
  <si>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</si>
  <si>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</si>
  <si>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</si>
  <si>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</si>
  <si>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</si>
  <si>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</si>
  <si>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</si>
  <si>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</si>
  <si>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</si>
  <si>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</si>
  <si>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</si>
  <si>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</si>
  <si>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</si>
  <si>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</si>
  <si>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</si>
  <si>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</si>
  <si>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</si>
  <si>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</si>
  <si>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</si>
  <si>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</si>
  <si>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</si>
  <si>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</si>
  <si>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</si>
  <si>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</si>
  <si>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</si>
  <si>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</si>
  <si>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</si>
  <si>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</si>
  <si>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</si>
  <si>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</si>
  <si>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</si>
  <si>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</si>
  <si>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</si>
  <si>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</si>
  <si>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</si>
  <si>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</si>
  <si>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</si>
  <si>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</si>
  <si>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</si>
  <si>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</si>
  <si>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</si>
  <si>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</si>
  <si>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</si>
  <si>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</si>
  <si>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</si>
  <si>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</si>
  <si>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</si>
  <si>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</si>
  <si>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</si>
  <si>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</si>
  <si>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</si>
  <si>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</si>
  <si>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</si>
  <si>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</si>
  <si>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</si>
  <si>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</si>
  <si>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</si>
  <si>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</si>
  <si>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</si>
  <si>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</si>
  <si>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</si>
  <si>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</si>
  <si>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</si>
  <si>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</si>
  <si>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</si>
  <si>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</si>
  <si>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</si>
  <si>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</si>
  <si>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</si>
  <si>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</si>
  <si>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</si>
  <si>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</si>
  <si>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</si>
  <si>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</si>
  <si>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</si>
  <si>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</si>
  <si>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</si>
  <si>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</si>
  <si>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</si>
  <si>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</si>
  <si>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</si>
  <si>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</si>
  <si>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</si>
  <si>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</si>
  <si>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</si>
  <si>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</si>
  <si>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</si>
  <si>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</si>
  <si>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</si>
  <si>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</si>
  <si>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</si>
  <si>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</si>
  <si>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</si>
  <si>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</si>
  <si>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</si>
  <si>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</si>
  <si>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</si>
  <si>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</si>
  <si>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</si>
  <si>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</si>
  <si>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</si>
  <si>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</si>
  <si>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</si>
  <si>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</si>
  <si>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</si>
  <si>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</si>
  <si>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</si>
  <si>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</si>
  <si>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</si>
  <si>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</si>
  <si>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</si>
  <si>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</si>
  <si>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</si>
  <si>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</si>
  <si>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</si>
  <si>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</si>
  <si>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</si>
  <si>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</si>
  <si>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</si>
  <si>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</si>
  <si>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</si>
  <si>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</si>
  <si>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</si>
  <si>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</si>
  <si>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</si>
  <si>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</si>
  <si>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</si>
  <si>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</si>
  <si>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</si>
  <si>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</si>
  <si>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</si>
  <si>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</si>
  <si>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</si>
  <si>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</si>
  <si>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</si>
  <si>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</si>
  <si>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</si>
  <si>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</si>
  <si>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</si>
  <si>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</si>
  <si>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</si>
  <si>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</si>
  <si>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</si>
  <si>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</si>
  <si>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</si>
  <si>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</si>
  <si>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</si>
  <si>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</si>
  <si>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</si>
  <si>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</si>
  <si>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</si>
  <si>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</si>
  <si>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</si>
  <si>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</si>
  <si>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</si>
  <si>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</si>
  <si>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</si>
  <si>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</si>
  <si>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</si>
  <si>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</si>
  <si>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</si>
  <si>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</si>
  <si>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</si>
  <si>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</si>
  <si>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</si>
  <si>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</si>
  <si>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</si>
  <si>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</si>
  <si>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</si>
  <si>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</si>
  <si>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</si>
  <si>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</si>
  <si>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</si>
  <si>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</si>
  <si>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</si>
  <si>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</si>
  <si>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</si>
  <si>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</si>
  <si>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</si>
  <si>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</si>
  <si>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</si>
  <si>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</si>
  <si>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</si>
  <si>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</si>
  <si>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</si>
  <si>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</si>
  <si>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</si>
  <si>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</si>
  <si>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</si>
  <si>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</si>
  <si>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</si>
  <si>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</si>
  <si>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</si>
  <si>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</si>
  <si>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</si>
  <si>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</si>
  <si>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</si>
  <si>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</si>
  <si>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</si>
  <si>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</si>
  <si>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</si>
  <si>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</si>
  <si>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</si>
  <si>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</si>
  <si>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</si>
  <si>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</si>
  <si>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</si>
  <si>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</si>
  <si>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</si>
  <si>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</si>
  <si>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</si>
  <si>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</si>
  <si>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</si>
  <si>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</si>
  <si>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</si>
  <si>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</si>
  <si>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</si>
  <si>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</si>
  <si>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</si>
  <si>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</si>
  <si>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</si>
  <si>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</si>
  <si>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</si>
  <si>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</si>
  <si>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</si>
  <si>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</si>
  <si>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</si>
  <si>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</si>
  <si>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</si>
  <si>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</si>
  <si>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</si>
  <si>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</si>
  <si>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</si>
  <si>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</si>
  <si>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</si>
  <si>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</si>
  <si>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</si>
  <si>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</si>
  <si>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</si>
  <si>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</si>
  <si>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</si>
  <si>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</si>
  <si>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</si>
  <si>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</si>
  <si>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</si>
  <si>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</si>
  <si>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</si>
  <si>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</si>
  <si>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</si>
  <si>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</si>
  <si>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</si>
  <si>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</si>
  <si>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</si>
  <si>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</si>
  <si>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</si>
  <si>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</si>
  <si>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</si>
  <si>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</si>
  <si>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</si>
  <si>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</si>
  <si>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</si>
  <si>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</si>
  <si>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</si>
  <si>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</si>
  <si>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</si>
  <si>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</si>
  <si>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</si>
  <si>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</si>
  <si>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</si>
  <si>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</si>
  <si>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</si>
  <si>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</si>
  <si>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</si>
  <si>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</si>
  <si>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</si>
  <si>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</si>
  <si>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</si>
  <si>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</si>
  <si>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</si>
  <si>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</si>
  <si>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</si>
  <si>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</si>
  <si>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</si>
  <si>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</si>
  <si>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</si>
  <si>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</si>
  <si>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</si>
  <si>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</si>
  <si>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</si>
  <si>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</si>
  <si>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</si>
  <si>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</si>
  <si>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</si>
  <si>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</si>
  <si>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</si>
  <si>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</si>
  <si>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</si>
  <si>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</si>
  <si>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</si>
  <si>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</si>
  <si>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</si>
  <si>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</si>
  <si>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</si>
  <si>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</si>
  <si>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</si>
  <si>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</si>
  <si>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</si>
  <si>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</si>
  <si>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</si>
  <si>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</si>
  <si>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</si>
  <si>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</si>
  <si>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</si>
  <si>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</si>
  <si>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</si>
  <si>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</si>
  <si>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</si>
  <si>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</si>
  <si>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</si>
  <si>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</si>
  <si>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</si>
  <si>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</si>
  <si>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</si>
  <si>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</si>
  <si>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</si>
  <si>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</si>
  <si>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</si>
  <si>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</si>
  <si>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</si>
  <si>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</si>
  <si>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</si>
  <si>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</si>
  <si>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</si>
  <si>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</si>
  <si>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</si>
  <si>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</si>
  <si>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</si>
  <si>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</si>
  <si>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</si>
  <si>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</si>
  <si>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</si>
  <si>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</si>
  <si>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</si>
  <si>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</si>
  <si>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</si>
  <si>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</si>
  <si>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</si>
  <si>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</si>
  <si>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</si>
  <si>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</si>
  <si>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</si>
  <si>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</si>
  <si>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</si>
  <si>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</si>
  <si>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</si>
  <si>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</si>
  <si>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</si>
  <si>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</si>
  <si>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</si>
  <si>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</si>
  <si>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</si>
  <si>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</si>
  <si>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</si>
  <si>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</si>
  <si>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</si>
  <si>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</si>
  <si>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</si>
  <si>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</si>
  <si>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</si>
  <si>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</si>
  <si>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</si>
  <si>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</si>
  <si>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</si>
  <si>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</si>
  <si>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</si>
  <si>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</si>
  <si>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</si>
  <si>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</si>
  <si>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</si>
  <si>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</si>
  <si>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</si>
  <si>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</si>
  <si>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</si>
  <si>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</si>
  <si>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</si>
  <si>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</si>
  <si>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</si>
  <si>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</si>
  <si>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</si>
  <si>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</si>
  <si>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</si>
  <si>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</si>
  <si>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</si>
  <si>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</si>
  <si>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</si>
  <si>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</si>
  <si>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</si>
  <si>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</si>
  <si>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</si>
  <si>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</si>
  <si>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</si>
  <si>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</si>
  <si>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</si>
  <si>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</si>
  <si>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</si>
  <si>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</si>
  <si>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</si>
  <si>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</si>
  <si>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</si>
  <si>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</si>
  <si>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</si>
  <si>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</si>
  <si>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</si>
  <si>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</si>
  <si>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</si>
  <si>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</si>
  <si>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</si>
  <si>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</si>
  <si>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</si>
  <si>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</si>
  <si>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</si>
  <si>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</si>
  <si>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</si>
  <si>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</si>
  <si>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</si>
  <si>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</si>
  <si>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</si>
  <si>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</si>
  <si>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</si>
  <si>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</si>
  <si>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</si>
  <si>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</si>
  <si>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</si>
  <si>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</si>
  <si>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</si>
  <si>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</si>
  <si>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</si>
  <si>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</si>
  <si>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</si>
  <si>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</si>
  <si>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</si>
  <si>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</si>
  <si>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</si>
  <si>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</si>
  <si>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</si>
  <si>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</si>
  <si>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</si>
  <si>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</si>
  <si>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</si>
  <si>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</si>
  <si>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</si>
  <si>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</si>
  <si>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</si>
  <si>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</si>
  <si>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</si>
  <si>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</si>
  <si>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</si>
  <si>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</si>
  <si>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</si>
  <si>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</si>
  <si>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</si>
  <si>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</si>
  <si>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</si>
  <si>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</si>
  <si>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</si>
  <si>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</si>
  <si>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</si>
  <si>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</si>
  <si>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</si>
  <si>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</si>
  <si>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</si>
  <si>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</si>
  <si>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</si>
  <si>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</si>
  <si>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</si>
  <si>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</si>
  <si>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</si>
  <si>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</si>
  <si>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</si>
  <si>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</si>
  <si>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</si>
  <si>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</si>
  <si>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</si>
  <si>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</si>
  <si>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</si>
  <si>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</si>
  <si>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</si>
  <si>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</si>
  <si>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</si>
  <si>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</si>
  <si>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</si>
  <si>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</si>
  <si>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</si>
  <si>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</si>
  <si>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</si>
  <si>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</si>
  <si>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</si>
  <si>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</si>
  <si>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</si>
  <si>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</si>
  <si>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</si>
  <si>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</si>
  <si>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</si>
  <si>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</si>
  <si>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</si>
  <si>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</si>
  <si>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</si>
  <si>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</si>
  <si>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</si>
  <si>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</si>
  <si>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</si>
  <si>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</si>
  <si>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</si>
  <si>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</si>
  <si>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</si>
  <si>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</si>
  <si>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</si>
  <si>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</si>
  <si>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</si>
  <si>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</si>
  <si>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</si>
  <si>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</si>
  <si>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</si>
  <si>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</si>
  <si>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</si>
  <si>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</si>
  <si>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</si>
  <si>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</si>
  <si>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</si>
  <si>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</si>
  <si>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</si>
  <si>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</si>
  <si>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</si>
  <si>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</si>
  <si>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</si>
  <si>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</si>
  <si>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</si>
  <si>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</si>
  <si>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</si>
  <si>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</si>
  <si>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</si>
  <si>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</si>
  <si>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</si>
  <si>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</si>
  <si>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</si>
  <si>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</si>
  <si>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</si>
  <si>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</si>
  <si>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</si>
  <si>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</si>
  <si>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</si>
  <si>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</si>
  <si>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</si>
  <si>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</si>
  <si>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</si>
  <si>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</si>
  <si>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</si>
  <si>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</si>
  <si>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</si>
  <si>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</si>
  <si>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</si>
  <si>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</si>
  <si>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</si>
  <si>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</si>
  <si>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</si>
  <si>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</si>
  <si>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</si>
  <si>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</si>
  <si>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</si>
  <si>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</si>
  <si>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</si>
  <si>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</si>
  <si>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</si>
  <si>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</si>
  <si>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</si>
  <si>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</si>
  <si>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</si>
  <si>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</si>
  <si>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</si>
  <si>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</si>
  <si>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</si>
  <si>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</si>
  <si>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</si>
  <si>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</si>
  <si>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</si>
  <si>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</si>
  <si>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</si>
  <si>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</si>
  <si>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</si>
  <si>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</si>
  <si>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</si>
  <si>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</si>
  <si>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</si>
  <si>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</si>
  <si>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</si>
  <si>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</si>
  <si>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</si>
  <si>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</si>
  <si>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</si>
  <si>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</si>
  <si>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</si>
  <si>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</si>
  <si>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</si>
  <si>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</si>
  <si>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</si>
  <si>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</si>
  <si>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</si>
  <si>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</si>
  <si>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</si>
  <si>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</si>
  <si>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</si>
  <si>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</si>
  <si>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</si>
  <si>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</si>
  <si>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</si>
  <si>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</si>
  <si>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</si>
  <si>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</si>
  <si>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</si>
  <si>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</si>
  <si>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</si>
  <si>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</si>
  <si>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</si>
  <si>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</si>
  <si>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</si>
  <si>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</si>
  <si>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</si>
  <si>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</si>
  <si>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</si>
  <si>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</si>
  <si>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</si>
  <si>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</si>
  <si>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</si>
  <si>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</si>
  <si>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</si>
  <si>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</si>
  <si>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</si>
  <si>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</si>
  <si>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</si>
  <si>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</si>
  <si>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</si>
  <si>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</si>
  <si>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</si>
  <si>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</si>
  <si>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</si>
  <si>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</si>
  <si>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</si>
  <si>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</si>
  <si>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</si>
  <si>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</si>
  <si>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</si>
  <si>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</si>
  <si>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</si>
  <si>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</si>
  <si>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</si>
  <si>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</si>
  <si>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</si>
  <si>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</si>
  <si>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</si>
  <si>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</si>
  <si>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</si>
  <si>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</si>
  <si>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</si>
  <si>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</si>
  <si>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</si>
  <si>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</si>
  <si>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</si>
  <si>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</si>
  <si>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</si>
  <si>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</si>
  <si>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</si>
  <si>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</si>
  <si>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</si>
  <si>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</si>
  <si>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</si>
  <si>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</si>
  <si>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</si>
  <si>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</si>
  <si>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</si>
  <si>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</si>
  <si>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</si>
  <si>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</si>
  <si>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</si>
  <si>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</si>
  <si>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</si>
  <si>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</si>
  <si>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</si>
  <si>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</si>
  <si>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</si>
  <si>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</si>
  <si>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</si>
  <si>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</si>
  <si>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</si>
  <si>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</si>
  <si>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</si>
  <si>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</si>
  <si>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</si>
  <si>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</si>
  <si>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</si>
  <si>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</si>
  <si>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</si>
  <si>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</si>
  <si>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</si>
  <si>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</si>
  <si>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</si>
  <si>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</si>
  <si>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</si>
  <si>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</si>
  <si>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</si>
  <si>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</si>
  <si>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</si>
  <si>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</si>
  <si>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</si>
  <si>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</si>
  <si>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</si>
  <si>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</si>
  <si>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</si>
  <si>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</si>
  <si>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</si>
  <si>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</si>
  <si>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</si>
  <si>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</si>
  <si>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</si>
  <si>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</si>
  <si>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</si>
  <si>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</si>
  <si>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</si>
  <si>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</si>
  <si>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</si>
  <si>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</si>
  <si>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</si>
  <si>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</si>
  <si>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</si>
  <si>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</si>
  <si>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</si>
  <si>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</si>
  <si>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</si>
  <si>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</si>
  <si>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</si>
  <si>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</si>
  <si>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</si>
  <si>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</si>
  <si>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</si>
  <si>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</si>
  <si>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</si>
  <si>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</si>
  <si>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</si>
  <si>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</si>
  <si>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</si>
  <si>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</si>
  <si>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</si>
  <si>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</si>
  <si>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</si>
  <si>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</si>
  <si>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</si>
  <si>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</si>
  <si>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</si>
  <si>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</si>
  <si>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</si>
  <si>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</si>
  <si>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</si>
  <si>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</si>
  <si>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</si>
  <si>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</si>
  <si>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</si>
  <si>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</si>
  <si>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</si>
  <si>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</si>
  <si>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</si>
  <si>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</si>
  <si>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</si>
  <si>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</si>
  <si>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</si>
  <si>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</si>
  <si>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</si>
  <si>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</si>
  <si>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</si>
  <si>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</si>
  <si>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</si>
  <si>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</si>
  <si>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</si>
  <si>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</si>
  <si>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</si>
  <si>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</si>
  <si>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</si>
  <si>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</si>
  <si>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</si>
  <si>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</si>
  <si>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</si>
  <si>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</si>
  <si>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</si>
  <si>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</si>
  <si>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</si>
  <si>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</si>
  <si>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</si>
  <si>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</si>
  <si>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</si>
  <si>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</si>
  <si>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</si>
  <si>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</si>
  <si>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</si>
  <si>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</si>
  <si>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</si>
  <si>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</si>
  <si>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</si>
  <si>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</si>
  <si>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</si>
  <si>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</si>
  <si>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</si>
  <si>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</si>
  <si>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</si>
  <si>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</si>
  <si>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</si>
  <si>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</si>
  <si>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</si>
  <si>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</si>
  <si>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</si>
  <si>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</si>
  <si>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</si>
  <si>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</si>
  <si>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</si>
  <si>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</si>
  <si>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</si>
  <si>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</si>
  <si>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</si>
  <si>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</si>
  <si>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</si>
  <si>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</si>
  <si>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</si>
  <si>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</si>
  <si>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</si>
  <si>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</si>
  <si>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</si>
  <si>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</si>
  <si>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</si>
  <si>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</si>
  <si>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</si>
  <si>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</si>
  <si>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</si>
  <si>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</si>
  <si>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</si>
  <si>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</si>
  <si>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</si>
  <si>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</si>
  <si>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</si>
  <si>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</si>
  <si>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</si>
  <si>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</si>
  <si>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</si>
  <si>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</si>
  <si>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</si>
  <si>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</si>
  <si>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</si>
  <si>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</si>
  <si>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</si>
  <si>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</si>
  <si>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</si>
  <si>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</si>
  <si>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</si>
  <si>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</si>
  <si>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</si>
  <si>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</si>
  <si>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</si>
  <si>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</si>
  <si>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</si>
  <si>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</si>
  <si>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</si>
  <si>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</si>
  <si>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</si>
  <si>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</si>
  <si>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</si>
  <si>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</si>
  <si>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</si>
  <si>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</si>
  <si>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</si>
  <si>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</si>
  <si>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</si>
  <si>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</si>
  <si>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</si>
  <si>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</si>
  <si>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</si>
  <si>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</si>
  <si>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</si>
  <si>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</si>
  <si>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</si>
  <si>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</si>
  <si>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</si>
  <si>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</si>
  <si>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</si>
  <si>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</si>
  <si>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</si>
  <si>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</si>
  <si>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</si>
  <si>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</si>
  <si>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</si>
  <si>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</si>
  <si>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</si>
  <si>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</si>
  <si>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</si>
  <si>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</si>
  <si>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</si>
  <si>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</si>
  <si>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</si>
  <si>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</si>
  <si>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</si>
  <si>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</si>
  <si>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</si>
  <si>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</si>
  <si>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</si>
  <si>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</si>
  <si>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</si>
  <si>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</si>
  <si>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</si>
  <si>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</si>
  <si>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</si>
  <si>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</si>
  <si>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</si>
  <si>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</si>
  <si>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</si>
  <si>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</si>
  <si>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</si>
  <si>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</si>
  <si>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</si>
  <si>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</si>
  <si>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</si>
  <si>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</si>
  <si>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</si>
  <si>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</si>
  <si>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</si>
  <si>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</si>
  <si>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</si>
  <si>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</si>
  <si>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</si>
  <si>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</si>
  <si>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</si>
  <si>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</si>
  <si>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</si>
  <si>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</si>
  <si>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</si>
  <si>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</si>
  <si>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</si>
  <si>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</si>
  <si>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</si>
  <si>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</si>
  <si>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</si>
  <si>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</si>
  <si>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</si>
  <si>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</si>
  <si>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</si>
  <si>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</si>
  <si>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</si>
  <si>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</si>
  <si>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</si>
  <si>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</si>
  <si>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</si>
  <si>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</si>
  <si>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</si>
  <si>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</si>
  <si>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</si>
  <si>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</si>
  <si>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</si>
  <si>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</si>
  <si>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</si>
  <si>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</si>
  <si>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</si>
  <si>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</si>
  <si>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</si>
  <si>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</si>
  <si>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</si>
  <si>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</si>
  <si>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</si>
  <si>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</si>
  <si>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</si>
  <si>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</si>
  <si>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</si>
  <si>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</si>
  <si>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</si>
  <si>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</si>
  <si>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</si>
  <si>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</si>
  <si>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</si>
  <si>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</si>
  <si>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</si>
  <si>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</si>
  <si>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</si>
  <si>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</si>
  <si>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</si>
  <si>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</si>
  <si>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</si>
  <si>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</si>
  <si>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</si>
  <si>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</si>
  <si>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</si>
  <si>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</si>
  <si>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</si>
  <si>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</si>
  <si>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</si>
  <si>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</si>
  <si>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</si>
  <si>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</si>
  <si>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</si>
  <si>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</si>
  <si>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</si>
  <si>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</si>
  <si>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</si>
  <si>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</si>
  <si>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</si>
  <si>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</si>
  <si>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</si>
  <si>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</si>
  <si>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</si>
  <si>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</si>
  <si>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</si>
  <si>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</si>
  <si>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</si>
  <si>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</si>
  <si>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</si>
  <si>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</si>
  <si>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</si>
  <si>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</si>
  <si>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</si>
  <si>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</si>
  <si>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</si>
  <si>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</si>
  <si>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</si>
  <si>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</si>
  <si>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</si>
  <si>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</si>
  <si>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</si>
  <si>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</si>
  <si>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</si>
  <si>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</si>
  <si>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</si>
  <si>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</si>
  <si>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</si>
  <si>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</si>
  <si>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</si>
  <si>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</si>
  <si>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</si>
  <si>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</si>
  <si>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</si>
  <si>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</si>
  <si>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</si>
  <si>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</si>
  <si>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</si>
  <si>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</si>
  <si>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</si>
  <si>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</si>
  <si>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</si>
  <si>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</si>
  <si>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</si>
  <si>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</si>
  <si>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</si>
  <si>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</si>
  <si>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</si>
  <si>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</si>
  <si>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</si>
  <si>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</si>
  <si>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</si>
  <si>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</si>
  <si>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</si>
  <si>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</si>
  <si>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</si>
  <si>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</si>
  <si>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</si>
  <si>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</si>
  <si>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</si>
  <si>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</si>
  <si>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</si>
  <si>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</si>
  <si>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</si>
  <si>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</si>
  <si>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</si>
  <si>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</si>
  <si>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</si>
  <si>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</si>
  <si>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</si>
  <si>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</si>
  <si>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</si>
  <si>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</si>
  <si>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</si>
  <si>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</si>
  <si>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</si>
  <si>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</si>
  <si>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</si>
  <si>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</si>
  <si>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</si>
  <si>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</si>
  <si>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</si>
  <si>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</si>
  <si>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</si>
  <si>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</si>
  <si>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</si>
  <si>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</si>
  <si>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</si>
  <si>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</si>
  <si>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</si>
  <si>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</si>
  <si>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</si>
  <si>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</si>
  <si>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</si>
  <si>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</si>
  <si>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</si>
  <si>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</si>
  <si>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</si>
  <si>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</si>
  <si>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</si>
  <si>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</si>
  <si>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</si>
  <si>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</si>
  <si>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</si>
  <si>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</si>
  <si>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</si>
  <si>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</si>
  <si>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</si>
  <si>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</si>
  <si>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</si>
  <si>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</si>
  <si>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</si>
  <si>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</si>
  <si>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</si>
  <si>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</si>
  <si>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</si>
  <si>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</si>
  <si>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</si>
  <si>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</si>
  <si>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</si>
  <si>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</si>
  <si>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</si>
  <si>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</si>
  <si>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</si>
  <si>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</si>
  <si>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</si>
  <si>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</si>
  <si>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</si>
  <si>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</si>
  <si>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</si>
  <si>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</si>
  <si>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</si>
  <si>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</si>
  <si>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</si>
  <si>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</si>
  <si>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</si>
  <si>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</si>
  <si>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</si>
  <si>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</si>
  <si>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</si>
  <si>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</si>
  <si>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</si>
  <si>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</si>
  <si>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</si>
  <si>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</si>
  <si>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</si>
  <si>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</si>
  <si>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</si>
  <si>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</si>
  <si>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</si>
  <si>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</si>
  <si>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</si>
  <si>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</si>
  <si>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</si>
  <si>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</si>
  <si>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</si>
  <si>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</si>
  <si>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</si>
  <si>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</si>
  <si>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</si>
  <si>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</si>
  <si>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</si>
  <si>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</si>
  <si>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</si>
  <si>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</si>
  <si>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</si>
  <si>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</si>
  <si>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</si>
  <si>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</si>
  <si>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</si>
  <si>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</si>
  <si>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</si>
  <si>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</si>
  <si>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</si>
  <si>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</si>
  <si>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</si>
  <si>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</si>
  <si>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</si>
  <si>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</si>
  <si>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</si>
  <si>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</si>
  <si>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</si>
  <si>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</si>
  <si>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</si>
  <si>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</si>
  <si>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</si>
  <si>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</si>
  <si>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</si>
  <si>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</si>
  <si>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</si>
  <si>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</si>
  <si>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</si>
  <si>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</si>
  <si>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</si>
  <si>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</si>
  <si>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</si>
  <si>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</si>
  <si>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</si>
  <si>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</si>
  <si>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</si>
  <si>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</si>
  <si>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</si>
  <si>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</si>
  <si>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</si>
  <si>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</si>
  <si>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</si>
  <si>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</si>
  <si>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</si>
  <si>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</si>
  <si>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</si>
  <si>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</si>
  <si>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</si>
  <si>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</si>
  <si>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</si>
  <si>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</si>
  <si>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</si>
  <si>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</si>
  <si>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</si>
  <si>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</si>
  <si>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</si>
  <si>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</si>
  <si>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</si>
  <si>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</si>
  <si>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</si>
  <si>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</si>
  <si>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</si>
  <si>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</si>
  <si>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</si>
  <si>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</si>
  <si>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</si>
  <si>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</si>
  <si>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</si>
  <si>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</si>
  <si>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</si>
  <si>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</si>
  <si>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</si>
  <si>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</si>
  <si>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</si>
  <si>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</si>
  <si>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</si>
  <si>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</si>
  <si>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</si>
  <si>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</si>
  <si>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</si>
  <si>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</si>
  <si>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</si>
  <si>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</si>
  <si>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</si>
  <si>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</si>
  <si>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</si>
  <si>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</si>
  <si>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</si>
  <si>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</si>
  <si>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</si>
  <si>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</si>
  <si>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</si>
  <si>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</si>
  <si>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</si>
  <si>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</si>
  <si>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</si>
  <si>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</si>
  <si>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</si>
  <si>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</si>
  <si>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</si>
  <si>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</si>
  <si>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</si>
  <si>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</si>
  <si>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</si>
  <si>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</si>
  <si>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</si>
  <si>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</si>
  <si>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</si>
  <si>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</si>
  <si>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</si>
  <si>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</si>
  <si>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</si>
  <si>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</si>
  <si>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</si>
  <si>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</si>
  <si>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</si>
  <si>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</si>
  <si>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</si>
  <si>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</si>
  <si>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</si>
  <si>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</si>
  <si>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</si>
  <si>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</si>
  <si>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</si>
  <si>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</si>
  <si>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</si>
  <si>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</si>
  <si>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</si>
  <si>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</si>
  <si>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</si>
  <si>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</si>
  <si>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</si>
  <si>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</si>
  <si>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</si>
  <si>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</si>
  <si>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</si>
  <si>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</si>
  <si>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</si>
  <si>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</si>
  <si>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</si>
  <si>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</si>
  <si>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</si>
  <si>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</si>
  <si>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</si>
  <si>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</si>
  <si>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</si>
  <si>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</si>
  <si>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</si>
  <si>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</si>
  <si>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</si>
  <si>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</si>
  <si>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</si>
  <si>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</si>
  <si>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</si>
  <si>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</si>
  <si>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</si>
  <si>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</si>
  <si>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</si>
  <si>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</si>
  <si>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</si>
  <si>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</si>
  <si>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</si>
  <si>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</si>
  <si>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</si>
  <si>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</si>
  <si>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</si>
  <si>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</si>
  <si>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</si>
  <si>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</si>
  <si>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</si>
  <si>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</si>
  <si>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</si>
  <si>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</si>
  <si>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</si>
  <si>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</si>
  <si>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</si>
  <si>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</si>
  <si>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</si>
  <si>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</si>
  <si>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</si>
  <si>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</si>
  <si>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</si>
  <si>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</si>
  <si>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</si>
  <si>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</si>
  <si>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</si>
  <si>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</si>
  <si>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</si>
  <si>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</si>
  <si>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</si>
  <si>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</si>
  <si>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</si>
  <si>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</si>
  <si>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</si>
  <si>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</si>
  <si>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</si>
  <si>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</si>
  <si>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</si>
  <si>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</si>
  <si>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</si>
  <si>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</si>
  <si>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</si>
  <si>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</si>
  <si>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</si>
  <si>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</si>
  <si>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</si>
  <si>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</si>
  <si>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</si>
  <si>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</si>
  <si>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</si>
  <si>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</si>
  <si>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</si>
  <si>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</si>
  <si>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</si>
  <si>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</si>
  <si>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</si>
  <si>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</si>
  <si>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</si>
  <si>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</si>
  <si>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</si>
  <si>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</si>
  <si>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</si>
  <si>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</si>
  <si>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</si>
  <si>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</si>
  <si>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</si>
  <si>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</si>
  <si>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</si>
  <si>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</si>
  <si>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</si>
  <si>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</si>
  <si>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</si>
  <si>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</si>
  <si>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</si>
  <si>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</si>
  <si>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</si>
  <si>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</si>
  <si>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</si>
  <si>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</si>
  <si>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</si>
  <si>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</si>
  <si>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</si>
  <si>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</si>
  <si>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</si>
  <si>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</si>
  <si>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</si>
  <si>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</si>
  <si>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</si>
  <si>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</si>
  <si>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</si>
  <si>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</si>
  <si>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</si>
  <si>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</si>
  <si>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</si>
  <si>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</si>
  <si>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</si>
  <si>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</si>
  <si>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</si>
  <si>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</si>
  <si>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</si>
  <si>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</si>
  <si>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</si>
  <si>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</si>
  <si>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</si>
  <si>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</si>
  <si>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</si>
  <si>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</si>
  <si>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</si>
  <si>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</si>
  <si>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</si>
  <si>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</si>
  <si>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</si>
  <si>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</si>
  <si>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</si>
  <si>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</si>
  <si>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</si>
  <si>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</si>
  <si>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</si>
  <si>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</si>
  <si>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</si>
  <si>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</si>
  <si>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</si>
  <si>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</si>
  <si>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</si>
  <si>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</si>
  <si>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</si>
  <si>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</si>
  <si>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</si>
  <si>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</si>
  <si>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</si>
  <si>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</si>
  <si>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</si>
  <si>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</si>
  <si>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</si>
  <si>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</si>
  <si>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</si>
  <si>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</si>
  <si>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</si>
  <si>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</si>
  <si>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</si>
  <si>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</si>
  <si>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</si>
  <si>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</si>
  <si>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</si>
  <si>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</si>
  <si>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</si>
  <si>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</si>
  <si>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</si>
  <si>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</si>
  <si>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</si>
  <si>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</si>
  <si>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</si>
  <si>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</si>
  <si>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</si>
  <si>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</si>
  <si>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</si>
  <si>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</si>
  <si>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</si>
  <si>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</si>
  <si>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</si>
  <si>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</si>
  <si>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</si>
  <si>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</si>
  <si>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</si>
  <si>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</si>
  <si>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</si>
  <si>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</si>
  <si>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</si>
  <si>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</si>
  <si>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</si>
  <si>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</si>
  <si>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</si>
  <si>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</si>
  <si>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</si>
  <si>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</si>
  <si>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</si>
  <si>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</si>
  <si>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</si>
  <si>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</si>
  <si>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</si>
  <si>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</si>
  <si>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</si>
  <si>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</si>
  <si>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</si>
  <si>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</si>
  <si>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</si>
  <si>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</si>
  <si>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</si>
  <si>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</si>
  <si>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</si>
  <si>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</si>
  <si>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</si>
  <si>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</si>
  <si>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</si>
  <si>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</si>
  <si>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</si>
  <si>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</si>
  <si>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</si>
  <si>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</si>
  <si>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</si>
  <si>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</si>
  <si>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</si>
  <si>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</si>
  <si>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</si>
  <si>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</si>
  <si>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</si>
  <si>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</si>
  <si>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</si>
  <si>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</si>
  <si>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</si>
  <si>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</si>
  <si>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</si>
  <si>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</si>
  <si>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</si>
  <si>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</si>
  <si>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</si>
  <si>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</si>
  <si>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</si>
  <si>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</si>
  <si>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</si>
  <si>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</si>
  <si>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</si>
  <si>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</si>
  <si>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</si>
  <si>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</si>
  <si>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</si>
  <si>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</si>
  <si>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</si>
  <si>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</si>
  <si>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</si>
  <si>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</si>
  <si>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</si>
  <si>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</si>
  <si>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</si>
  <si>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</si>
  <si>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</si>
  <si>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</si>
  <si>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</si>
  <si>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</si>
  <si>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</si>
  <si>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</si>
  <si>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</si>
  <si>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</si>
  <si>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</si>
  <si>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</si>
  <si>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</si>
  <si>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</si>
  <si>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</si>
  <si>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</si>
  <si>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</si>
  <si>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</si>
  <si>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</si>
  <si>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</si>
  <si>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</si>
  <si>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</si>
  <si>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</si>
  <si>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</si>
  <si>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</si>
  <si>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</si>
  <si>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</si>
  <si>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</si>
  <si>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</si>
  <si>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</si>
  <si>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</si>
  <si>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</si>
  <si>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</si>
  <si>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</si>
  <si>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</si>
  <si>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</si>
  <si>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</si>
  <si>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</si>
  <si>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</si>
  <si>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</si>
  <si>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</si>
  <si>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</si>
  <si>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</si>
  <si>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</si>
  <si>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</si>
  <si>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</si>
  <si>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</si>
  <si>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</si>
  <si>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</si>
  <si>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</si>
  <si>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</si>
  <si>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</si>
  <si>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</si>
  <si>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</si>
  <si>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</si>
  <si>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</si>
  <si>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</si>
  <si>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</si>
  <si>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</si>
  <si>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</si>
  <si>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</si>
  <si>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</si>
  <si>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</si>
  <si>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</si>
  <si>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</si>
  <si>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</si>
  <si>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</si>
  <si>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</si>
  <si>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</si>
  <si>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</si>
  <si>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</si>
  <si>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</si>
  <si>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</si>
  <si>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</si>
  <si>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</si>
  <si>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</si>
  <si>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</si>
  <si>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</si>
  <si>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</si>
  <si>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</si>
  <si>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</si>
  <si>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</si>
  <si>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</si>
  <si>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</si>
  <si>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</si>
  <si>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</si>
  <si>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</si>
  <si>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</si>
  <si>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</si>
  <si>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</si>
  <si>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</si>
  <si>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</si>
  <si>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</si>
  <si>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</si>
  <si>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</si>
  <si>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</si>
  <si>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</si>
  <si>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</si>
  <si>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</si>
  <si>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</si>
  <si>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</si>
  <si>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</si>
  <si>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</si>
  <si>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</si>
  <si>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</si>
  <si>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</si>
  <si>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</si>
  <si>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</si>
  <si>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</si>
  <si>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</si>
  <si>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</si>
  <si>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</si>
  <si>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</si>
  <si>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</si>
  <si>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</si>
  <si>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</si>
  <si>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</si>
  <si>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</si>
  <si>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</si>
  <si>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</si>
  <si>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</si>
  <si>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</si>
  <si>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</si>
  <si>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</si>
  <si>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</si>
  <si>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</si>
  <si>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</si>
  <si>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</si>
  <si>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</si>
  <si>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</si>
  <si>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</si>
  <si>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</si>
  <si>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</si>
  <si>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</si>
  <si>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</si>
  <si>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</si>
  <si>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</si>
  <si>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</si>
  <si>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</si>
  <si>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</si>
  <si>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</si>
  <si>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</si>
  <si>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</si>
  <si>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</si>
  <si>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</si>
  <si>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</si>
  <si>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</si>
  <si>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</si>
  <si>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</si>
  <si>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</si>
  <si>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</si>
  <si>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</si>
  <si>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</si>
  <si>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</si>
  <si>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</si>
  <si>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</si>
  <si>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</si>
  <si>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</si>
  <si>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</si>
  <si>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</si>
  <si>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</si>
  <si>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</si>
  <si>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</si>
  <si>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</si>
  <si>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</si>
  <si>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</si>
  <si>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</si>
  <si>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</si>
  <si>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</si>
  <si>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</si>
  <si>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</si>
  <si>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</si>
  <si>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</si>
  <si>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</si>
  <si>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</si>
  <si>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</si>
  <si>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</si>
  <si>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</si>
  <si>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</si>
  <si>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</si>
  <si>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</si>
  <si>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</si>
  <si>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</si>
  <si>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</si>
  <si>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</si>
  <si>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</si>
  <si>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</si>
  <si>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</si>
  <si>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</si>
  <si>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</si>
  <si>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</si>
  <si>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</si>
  <si>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</si>
  <si>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</si>
  <si>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</si>
  <si>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</si>
  <si>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</si>
  <si>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</si>
  <si>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</si>
  <si>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</si>
  <si>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</si>
  <si>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</si>
  <si>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</si>
  <si>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</si>
  <si>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</si>
  <si>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</si>
  <si>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</si>
  <si>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</si>
  <si>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</si>
  <si>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</si>
  <si>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</si>
  <si>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</si>
  <si>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</si>
  <si>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</si>
  <si>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</si>
  <si>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</si>
  <si>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</si>
  <si>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</si>
  <si>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</si>
  <si>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</si>
  <si>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</si>
  <si>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</si>
  <si>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</si>
  <si>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</si>
  <si>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</si>
  <si>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</si>
  <si>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</si>
  <si>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</si>
  <si>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</si>
  <si>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</si>
  <si>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</si>
  <si>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</si>
  <si>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</si>
  <si>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</si>
  <si>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</si>
  <si>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</si>
  <si>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</si>
  <si>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</si>
  <si>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</si>
  <si>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</si>
  <si>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</si>
  <si>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</si>
  <si>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</si>
  <si>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</si>
  <si>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</si>
  <si>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</si>
  <si>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</si>
  <si>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</si>
  <si>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</si>
  <si>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</si>
  <si>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</si>
  <si>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</si>
  <si>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</si>
  <si>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</si>
  <si>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</si>
  <si>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</si>
  <si>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</si>
  <si>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</si>
  <si>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</si>
  <si>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</si>
  <si>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</si>
  <si>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</si>
  <si>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</si>
  <si>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</si>
  <si>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</si>
  <si>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</si>
  <si>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</si>
  <si>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</si>
  <si>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</si>
  <si>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</si>
  <si>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</si>
  <si>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</si>
  <si>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</si>
  <si>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</si>
  <si>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</si>
  <si>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</si>
  <si>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</si>
  <si>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</si>
  <si>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</si>
  <si>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</si>
  <si>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</si>
  <si>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</si>
  <si>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</si>
  <si>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</si>
  <si>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</si>
  <si>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</si>
  <si>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</si>
  <si>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</si>
  <si>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</si>
  <si>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</si>
  <si>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</si>
  <si>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</si>
  <si>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</si>
  <si>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</si>
  <si>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</si>
  <si>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</si>
  <si>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</si>
  <si>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</si>
  <si>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</si>
  <si>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</si>
  <si>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</si>
  <si>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</si>
  <si>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</si>
  <si>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</si>
  <si>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</si>
  <si>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</si>
  <si>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</si>
  <si>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</si>
  <si>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</si>
  <si>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</si>
  <si>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</si>
  <si>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</si>
  <si>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</si>
  <si>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</si>
  <si>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</si>
  <si>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</si>
  <si>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</si>
  <si>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</si>
  <si>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</si>
  <si>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</si>
  <si>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</si>
  <si>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</si>
  <si>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</si>
  <si>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</si>
  <si>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</si>
  <si>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</si>
  <si>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</si>
  <si>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</si>
  <si>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</si>
  <si>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</si>
  <si>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</si>
  <si>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</si>
  <si>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</si>
  <si>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</si>
  <si>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</si>
  <si>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</si>
  <si>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</si>
  <si>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</si>
  <si>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</si>
  <si>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</si>
  <si>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</si>
  <si>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</si>
  <si>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</si>
  <si>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</si>
  <si>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</si>
  <si>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</si>
  <si>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</si>
  <si>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</si>
  <si>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</si>
  <si>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</si>
  <si>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</si>
  <si>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</si>
  <si>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</si>
  <si>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</si>
  <si>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</si>
  <si>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</si>
  <si>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</si>
  <si>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</si>
  <si>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</si>
  <si>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</si>
  <si>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</si>
  <si>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</si>
  <si>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</si>
  <si>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</si>
  <si>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</si>
  <si>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</si>
  <si>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</si>
  <si>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</si>
  <si>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</si>
  <si>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</si>
  <si>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</si>
  <si>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</si>
  <si>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</si>
  <si>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</si>
  <si>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</si>
  <si>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</si>
  <si>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</si>
  <si>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</si>
  <si>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</si>
  <si>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</si>
  <si>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</si>
  <si>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</si>
  <si>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</si>
  <si>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</si>
  <si>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</si>
  <si>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</si>
  <si>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</si>
  <si>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</si>
  <si>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</si>
  <si>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</si>
  <si>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</si>
  <si>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</si>
  <si>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</si>
  <si>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</si>
  <si>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</si>
  <si>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</si>
  <si>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</si>
  <si>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</si>
  <si>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</si>
  <si>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</si>
  <si>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</si>
  <si>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</si>
  <si>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</si>
  <si>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</si>
  <si>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</si>
  <si>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</si>
  <si>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</si>
  <si>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</si>
  <si>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</si>
  <si>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</si>
  <si>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</si>
  <si>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</si>
  <si>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</si>
  <si>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</si>
  <si>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</si>
  <si>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</si>
  <si>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</si>
  <si>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</si>
  <si>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</si>
  <si>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</si>
  <si>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</si>
  <si>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</si>
  <si>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</si>
  <si>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</si>
  <si>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</si>
  <si>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</si>
  <si>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</si>
  <si>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</si>
  <si>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</si>
  <si>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</si>
  <si>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</si>
  <si>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</si>
  <si>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</si>
  <si>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</si>
  <si>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</si>
  <si>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</si>
  <si>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</si>
  <si>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</si>
  <si>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</si>
  <si>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</si>
  <si>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</si>
  <si>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</si>
  <si>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</si>
  <si>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</si>
  <si>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</si>
  <si>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</si>
  <si>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</si>
  <si>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</si>
  <si>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</si>
  <si>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</si>
  <si>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</si>
  <si>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</si>
  <si>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</si>
  <si>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</si>
  <si>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</si>
  <si>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</si>
  <si>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</si>
  <si>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</si>
  <si>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</si>
  <si>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</si>
  <si>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</si>
  <si>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</si>
  <si>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</si>
  <si>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</si>
  <si>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</si>
  <si>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</si>
  <si>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</si>
  <si>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</si>
  <si>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</si>
  <si>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</si>
  <si>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</si>
  <si>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</si>
  <si>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</si>
  <si>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</si>
  <si>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</si>
  <si>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</si>
  <si>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</si>
  <si>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</si>
  <si>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</si>
  <si>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</si>
  <si>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</si>
  <si>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</si>
  <si>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</si>
  <si>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</si>
  <si>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</si>
  <si>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</si>
  <si>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</si>
  <si>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</si>
  <si>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</si>
  <si>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</si>
  <si>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</si>
  <si>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</si>
  <si>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</si>
  <si>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</si>
  <si>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</si>
  <si>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</si>
  <si>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</si>
  <si>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</si>
  <si>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</si>
  <si>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</si>
  <si>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</si>
  <si>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</si>
  <si>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</si>
  <si>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</si>
  <si>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</si>
  <si>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</si>
  <si>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</si>
  <si>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</si>
  <si>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</si>
  <si>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</si>
  <si>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</si>
  <si>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</si>
  <si>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</si>
  <si>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</si>
  <si>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</si>
  <si>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</si>
  <si>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</si>
  <si>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</si>
  <si>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</si>
  <si>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</si>
  <si>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</si>
  <si>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</si>
  <si>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</si>
  <si>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</si>
  <si>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</si>
  <si>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</si>
  <si>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</si>
  <si>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</si>
  <si>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</si>
  <si>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</si>
  <si>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</si>
  <si>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</si>
  <si>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</si>
  <si>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</si>
  <si>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</si>
  <si>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</si>
  <si>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</si>
  <si>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</si>
  <si>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</si>
  <si>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</si>
  <si>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</si>
  <si>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</si>
  <si>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</si>
  <si>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</si>
  <si>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</si>
  <si>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</si>
  <si>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</si>
  <si>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</si>
  <si>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</si>
  <si>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</si>
  <si>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</si>
  <si>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</si>
  <si>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</si>
  <si>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</si>
  <si>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</si>
  <si>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</si>
  <si>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</si>
  <si>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</si>
  <si>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</si>
  <si>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</si>
  <si>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</si>
  <si>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</si>
  <si>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</si>
  <si>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</si>
  <si>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</si>
  <si>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</si>
  <si>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</si>
  <si>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</si>
  <si>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</si>
  <si>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</si>
  <si>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</si>
  <si>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</si>
  <si>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</si>
  <si>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</si>
  <si>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</si>
  <si>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</si>
  <si>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</si>
  <si>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</si>
  <si>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</si>
  <si>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</si>
  <si>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</si>
  <si>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</si>
  <si>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</si>
  <si>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</si>
  <si>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</si>
  <si>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</si>
  <si>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</si>
  <si>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</si>
  <si>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</si>
  <si>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</si>
  <si>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</si>
  <si>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</si>
  <si>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</si>
  <si>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</si>
  <si>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</si>
  <si>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</si>
  <si>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</si>
  <si>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</si>
  <si>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</si>
  <si>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</si>
  <si>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</si>
  <si>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</si>
  <si>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</si>
  <si>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</si>
  <si>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</si>
  <si>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</si>
  <si>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</si>
  <si>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</si>
  <si>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</si>
  <si>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</si>
  <si>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</si>
  <si>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</si>
  <si>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</si>
  <si>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</si>
  <si>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</si>
  <si>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</si>
  <si>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</si>
  <si>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</si>
  <si>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</si>
  <si>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</si>
  <si>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</si>
  <si>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</si>
  <si>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</si>
  <si>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</si>
  <si>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</si>
  <si>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</si>
  <si>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</si>
  <si>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</si>
  <si>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</si>
  <si>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</si>
  <si>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</si>
  <si>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</si>
  <si>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</si>
  <si>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</si>
  <si>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</si>
  <si>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</si>
  <si>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</si>
  <si>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</si>
  <si>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</si>
  <si>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</si>
  <si>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</si>
  <si>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</si>
  <si>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</si>
  <si>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</si>
  <si>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</si>
  <si>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</si>
  <si>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</si>
  <si>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</si>
  <si>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</si>
  <si>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</si>
  <si>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</si>
  <si>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</si>
  <si>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</si>
  <si>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</si>
  <si>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</si>
  <si>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</si>
  <si>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</si>
  <si>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</si>
  <si>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</si>
  <si>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</si>
  <si>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</si>
  <si>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</si>
  <si>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</si>
  <si>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</si>
  <si>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</si>
  <si>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</si>
  <si>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</si>
  <si>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</si>
  <si>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</si>
  <si>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</si>
  <si>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</si>
  <si>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</si>
  <si>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</si>
  <si>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</si>
  <si>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</si>
  <si>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</si>
  <si>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</si>
  <si>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</si>
  <si>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</si>
  <si>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</si>
  <si>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</si>
  <si>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</si>
  <si>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</si>
  <si>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</si>
  <si>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</si>
  <si>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</si>
  <si>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</si>
  <si>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</si>
  <si>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</si>
  <si>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</si>
  <si>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</si>
  <si>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</si>
  <si>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</si>
  <si>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</si>
  <si>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</si>
  <si>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</si>
  <si>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</si>
  <si>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</si>
  <si>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</si>
  <si>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</si>
  <si>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</si>
  <si>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</si>
  <si>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</si>
  <si>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</si>
  <si>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</si>
  <si>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</si>
  <si>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</si>
  <si>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</si>
  <si>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</si>
  <si>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</si>
  <si>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</si>
  <si>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</si>
  <si>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</si>
  <si>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</si>
  <si>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</si>
  <si>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</si>
  <si>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</si>
  <si>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</si>
  <si>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</si>
  <si>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</si>
  <si>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</si>
  <si>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</si>
  <si>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</si>
  <si>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</si>
  <si>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</si>
  <si>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</si>
  <si>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</si>
  <si>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</si>
  <si>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</si>
  <si>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</si>
  <si>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</si>
  <si>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</si>
  <si>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</si>
  <si>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</si>
  <si>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</si>
  <si>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</si>
  <si>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</si>
  <si>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</si>
  <si>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</si>
  <si>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</si>
  <si>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</si>
  <si>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</si>
  <si>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</si>
  <si>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</si>
  <si>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</si>
  <si>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</si>
  <si>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</si>
  <si>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</si>
  <si>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</si>
  <si>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</si>
  <si>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</si>
  <si>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</si>
  <si>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</si>
  <si>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</si>
  <si>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</si>
  <si>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</si>
  <si>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</si>
  <si>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</si>
  <si>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</si>
  <si>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</si>
  <si>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</si>
  <si>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</si>
  <si>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</si>
  <si>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</si>
  <si>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</si>
  <si>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</si>
  <si>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</si>
  <si>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</si>
  <si>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</si>
  <si>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</si>
  <si>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</si>
  <si>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</si>
  <si>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</si>
  <si>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</si>
  <si>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</si>
  <si>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</si>
  <si>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</si>
  <si>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</si>
  <si>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</si>
  <si>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</si>
  <si>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</si>
  <si>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</si>
  <si>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</si>
  <si>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</si>
  <si>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</si>
  <si>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</si>
  <si>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</si>
  <si>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</si>
  <si>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</si>
  <si>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</si>
  <si>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</si>
  <si>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</si>
  <si>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</si>
  <si>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</si>
  <si>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</si>
  <si>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</si>
  <si>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</si>
  <si>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</si>
  <si>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</si>
  <si>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</si>
  <si>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</si>
  <si>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</si>
  <si>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</si>
  <si>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</si>
  <si>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</si>
  <si>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</si>
  <si>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</si>
  <si>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</si>
  <si>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</si>
  <si>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</si>
  <si>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</si>
  <si>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</si>
  <si>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</si>
  <si>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</si>
  <si>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</si>
  <si>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</si>
  <si>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</si>
  <si>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</si>
  <si>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</si>
  <si>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</si>
  <si>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</si>
  <si>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</si>
  <si>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</si>
  <si>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</si>
  <si>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</si>
  <si>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</si>
  <si>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</si>
  <si>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</si>
  <si>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</si>
  <si>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</si>
  <si>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</si>
  <si>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</si>
  <si>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</si>
  <si>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</si>
  <si>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</si>
  <si>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</si>
  <si>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</si>
  <si>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</si>
  <si>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</si>
  <si>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</si>
  <si>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</si>
  <si>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</si>
  <si>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</si>
  <si>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</si>
  <si>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</si>
  <si>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</si>
  <si>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</si>
  <si>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</si>
  <si>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</si>
  <si>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</si>
  <si>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</si>
  <si>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</si>
  <si>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</si>
  <si>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</si>
  <si>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</si>
  <si>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</si>
  <si>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</si>
  <si>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</si>
  <si>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</si>
  <si>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</si>
  <si>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</si>
  <si>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</si>
  <si>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</si>
  <si>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</si>
  <si>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</si>
  <si>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</si>
  <si>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</si>
  <si>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</si>
  <si>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</si>
  <si>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</si>
  <si>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</si>
  <si>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</si>
  <si>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</si>
  <si>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</si>
  <si>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</si>
  <si>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</si>
  <si>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</si>
  <si>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</si>
  <si>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</si>
  <si>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</si>
  <si>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</si>
  <si>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</si>
  <si>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</si>
  <si>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</si>
  <si>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</si>
  <si>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</si>
  <si>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</si>
  <si>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</si>
  <si>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</si>
  <si>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</si>
  <si>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</si>
  <si>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</si>
  <si>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</si>
  <si>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</si>
  <si>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</si>
  <si>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</si>
  <si>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</si>
  <si>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</si>
  <si>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</si>
  <si>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</si>
  <si>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</si>
  <si>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</si>
  <si>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</si>
  <si>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</si>
  <si>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</si>
  <si>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</si>
  <si>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</si>
  <si>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</si>
  <si>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</si>
  <si>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</si>
  <si>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</si>
  <si>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</si>
  <si>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</si>
  <si>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</si>
  <si>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</si>
  <si>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</si>
  <si>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</si>
  <si>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</si>
  <si>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</si>
  <si>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</si>
  <si>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</si>
  <si>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</si>
  <si>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</si>
  <si>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</si>
  <si>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</si>
  <si>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</si>
  <si>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</si>
  <si>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</si>
  <si>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</si>
  <si>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</si>
  <si>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</si>
  <si>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</si>
  <si>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</si>
  <si>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</si>
  <si>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</si>
  <si>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</si>
  <si>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</si>
  <si>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</si>
  <si>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</si>
  <si>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</si>
  <si>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</si>
  <si>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</si>
  <si>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</si>
  <si>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</si>
  <si>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</si>
  <si>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</si>
  <si>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</si>
  <si>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</si>
  <si>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</si>
  <si>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</si>
  <si>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</si>
  <si>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</si>
  <si>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</si>
  <si>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</si>
  <si>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</si>
  <si>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</si>
  <si>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</si>
  <si>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</si>
  <si>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</si>
  <si>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</si>
  <si>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</si>
  <si>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</si>
  <si>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</si>
  <si>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</si>
  <si>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</si>
  <si>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</si>
  <si>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</si>
  <si>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</si>
  <si>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</si>
  <si>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</si>
  <si>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</si>
  <si>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</si>
  <si>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</si>
  <si>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</si>
  <si>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</si>
  <si>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</si>
  <si>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</si>
  <si>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</si>
  <si>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</si>
  <si>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</si>
  <si>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</si>
  <si>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</si>
  <si>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</si>
  <si>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</si>
  <si>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</si>
  <si>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</si>
  <si>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</si>
  <si>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</si>
  <si>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</si>
  <si>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</si>
  <si>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</si>
  <si>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</si>
  <si>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</si>
  <si>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</si>
  <si>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</si>
  <si>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</si>
  <si>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</si>
  <si>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</si>
  <si>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</si>
  <si>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</si>
  <si>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</si>
  <si>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</si>
  <si>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</si>
  <si>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</si>
  <si>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</si>
  <si>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</si>
  <si>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</si>
  <si>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</si>
  <si>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</si>
  <si>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</si>
  <si>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</si>
  <si>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</si>
  <si>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</si>
  <si>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</si>
  <si>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</si>
  <si>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</si>
  <si>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</si>
  <si>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</si>
  <si>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</si>
  <si>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</si>
  <si>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</si>
  <si>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</si>
  <si>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</si>
  <si>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</si>
  <si>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</si>
  <si>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</si>
  <si>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</si>
  <si>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</si>
  <si>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</si>
  <si>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</si>
  <si>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</si>
  <si>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</si>
  <si>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</si>
  <si>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</si>
  <si>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</si>
  <si>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</si>
  <si>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</si>
  <si>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</si>
  <si>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</si>
  <si>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</si>
  <si>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</si>
  <si>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</si>
  <si>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</si>
  <si>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</si>
  <si>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</si>
  <si>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</si>
  <si>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</si>
  <si>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</si>
  <si>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</si>
  <si>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</si>
  <si>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</si>
  <si>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</si>
  <si>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</si>
  <si>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</si>
  <si>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</si>
  <si>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</si>
  <si>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</si>
  <si>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</si>
  <si>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</si>
  <si>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</si>
  <si>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</si>
  <si>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</si>
  <si>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</si>
  <si>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</si>
  <si>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</si>
  <si>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</si>
  <si>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</si>
  <si>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</si>
  <si>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</si>
  <si>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</si>
  <si>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</si>
  <si>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</si>
  <si>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</si>
  <si>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</si>
  <si>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</si>
  <si>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</si>
  <si>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</si>
  <si>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</si>
  <si>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</si>
  <si>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</si>
  <si>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</si>
  <si>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</si>
  <si>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</si>
  <si>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</si>
  <si>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</si>
  <si>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</si>
  <si>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</si>
  <si>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</si>
  <si>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</si>
  <si>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</si>
  <si>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</si>
  <si>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</si>
  <si>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</si>
  <si>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</si>
  <si>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</si>
  <si>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</si>
  <si>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</si>
  <si>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</si>
  <si>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</si>
  <si>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</si>
  <si>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</si>
  <si>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</si>
  <si>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</si>
  <si>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</si>
  <si>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</si>
  <si>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</si>
  <si>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</si>
  <si>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</si>
  <si>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</si>
  <si>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</si>
  <si>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</si>
  <si>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</si>
  <si>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</si>
  <si>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</si>
  <si>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</si>
  <si>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</si>
  <si>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</si>
  <si>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</si>
  <si>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</si>
  <si>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</si>
  <si>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</si>
  <si>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</si>
  <si>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</si>
  <si>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</si>
  <si>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</si>
  <si>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</si>
  <si>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</si>
  <si>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</si>
  <si>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</si>
  <si>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</si>
  <si>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</si>
  <si>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</si>
  <si>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</si>
  <si>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</si>
  <si>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</si>
  <si>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</si>
  <si>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</si>
  <si>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</si>
  <si>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</si>
  <si>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</si>
  <si>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</si>
  <si>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</si>
  <si>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</si>
  <si>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</si>
  <si>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</si>
  <si>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</si>
  <si>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</si>
  <si>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</si>
  <si>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</si>
  <si>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</si>
  <si>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</si>
  <si>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</si>
  <si>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</si>
  <si>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</si>
  <si>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</si>
  <si>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</si>
  <si>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</si>
  <si>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</si>
  <si>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</si>
  <si>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</si>
  <si>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</si>
  <si>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</si>
  <si>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</si>
  <si>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</si>
  <si>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</si>
  <si>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</si>
  <si>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</si>
  <si>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</si>
  <si>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</si>
  <si>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</si>
  <si>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</si>
  <si>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</si>
  <si>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</si>
  <si>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</si>
  <si>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</si>
  <si>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</si>
  <si>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</si>
  <si>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</si>
  <si>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</si>
  <si>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</si>
  <si>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</si>
  <si>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</si>
  <si>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</si>
  <si>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</si>
  <si>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</si>
  <si>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</si>
  <si>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</si>
  <si>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</si>
  <si>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</si>
  <si>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</si>
  <si>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</si>
  <si>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</si>
  <si>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</si>
  <si>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</si>
  <si>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</si>
  <si>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</si>
  <si>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</si>
  <si>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</si>
  <si>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</si>
  <si>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</si>
  <si>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</si>
  <si>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</si>
  <si>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</si>
  <si>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</si>
  <si>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</si>
  <si>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</si>
  <si>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</si>
  <si>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</si>
  <si>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</si>
  <si>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</si>
  <si>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</si>
  <si>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</si>
  <si>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</si>
  <si>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</si>
  <si>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</si>
  <si>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</si>
  <si>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</si>
  <si>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</si>
  <si>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</si>
  <si>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</si>
  <si>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</si>
  <si>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</si>
  <si>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</si>
  <si>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</si>
  <si>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</si>
  <si>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</si>
  <si>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</si>
  <si>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</si>
  <si>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</si>
  <si>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</si>
  <si>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</si>
  <si>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</si>
  <si>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</si>
  <si>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</si>
  <si>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</si>
  <si>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</si>
  <si>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</si>
  <si>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</si>
  <si>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</si>
  <si>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</si>
  <si>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</si>
  <si>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</si>
  <si>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</si>
  <si>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</si>
  <si>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</si>
  <si>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</si>
  <si>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</si>
  <si>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</si>
  <si>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</si>
  <si>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</si>
  <si>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</si>
  <si>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</si>
  <si>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</si>
  <si>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</si>
  <si>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</si>
  <si>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</si>
  <si>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</si>
  <si>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</si>
  <si>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</si>
  <si>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</si>
  <si>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</si>
  <si>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</si>
  <si>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</si>
  <si>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</si>
  <si>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</si>
  <si>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</si>
  <si>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</si>
  <si>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</si>
  <si>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</si>
  <si>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</si>
  <si>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</si>
  <si>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</si>
  <si>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</si>
  <si>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</si>
  <si>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</si>
  <si>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</si>
  <si>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</si>
  <si>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</si>
  <si>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</si>
  <si>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</si>
  <si>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</si>
  <si>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</si>
  <si>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</si>
  <si>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</si>
  <si>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</si>
  <si>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</si>
  <si>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</si>
  <si>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</si>
  <si>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</si>
  <si>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</si>
  <si>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</si>
  <si>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</si>
  <si>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</si>
  <si>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</si>
  <si>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</si>
  <si>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</si>
  <si>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</si>
  <si>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</si>
  <si>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</si>
  <si>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</si>
  <si>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</si>
  <si>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</si>
  <si>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</si>
  <si>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</si>
  <si>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</si>
  <si>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</si>
  <si>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</si>
  <si>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</si>
  <si>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</si>
  <si>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</si>
  <si>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</si>
  <si>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</si>
  <si>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</si>
  <si>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</si>
  <si>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</si>
  <si>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</si>
  <si>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</si>
  <si>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</si>
  <si>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</si>
  <si>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</si>
  <si>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</si>
  <si>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</si>
  <si>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</si>
  <si>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</si>
  <si>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</si>
  <si>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</si>
  <si>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</si>
  <si>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</si>
  <si>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</si>
  <si>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</si>
  <si>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</si>
  <si>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</si>
  <si>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</si>
  <si>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</si>
  <si>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</si>
  <si>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</si>
  <si>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</si>
  <si>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</si>
  <si>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</si>
  <si>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</si>
  <si>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</si>
  <si>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</si>
  <si>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</si>
  <si>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</si>
  <si>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</si>
  <si>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</si>
  <si>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</si>
  <si>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</si>
  <si>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</si>
  <si>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</si>
  <si>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</si>
  <si>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</si>
  <si>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</si>
  <si>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</si>
  <si>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</si>
  <si>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</si>
  <si>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</si>
  <si>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</si>
  <si>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</si>
  <si>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</si>
  <si>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</si>
  <si>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</si>
  <si>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</si>
  <si>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</si>
  <si>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</si>
  <si>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</si>
  <si>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</si>
  <si>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</si>
  <si>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</si>
  <si>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</si>
  <si>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</si>
  <si>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</si>
  <si>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</si>
  <si>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</si>
  <si>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</si>
  <si>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</si>
  <si>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</si>
  <si>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</si>
  <si>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</si>
  <si>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</si>
  <si>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</si>
  <si>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</si>
  <si>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</si>
  <si>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</si>
  <si>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</si>
  <si>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</si>
  <si>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</si>
  <si>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</si>
  <si>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</si>
  <si>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</si>
  <si>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</si>
  <si>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</si>
  <si>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</si>
  <si>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</si>
  <si>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</si>
  <si>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</si>
  <si>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</si>
  <si>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</si>
  <si>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</si>
  <si>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</si>
  <si>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</si>
  <si>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</si>
  <si>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</si>
  <si>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</si>
  <si>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</si>
  <si>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</si>
  <si>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</si>
  <si>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</si>
  <si>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</si>
  <si>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</si>
  <si>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</si>
  <si>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</si>
  <si>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</si>
  <si>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</si>
  <si>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</si>
  <si>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</si>
  <si>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</si>
  <si>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</si>
  <si>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</si>
  <si>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</si>
  <si>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</si>
  <si>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</si>
  <si>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</si>
  <si>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</si>
  <si>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</si>
  <si>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</si>
  <si>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</si>
  <si>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</si>
  <si>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</si>
  <si>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</si>
  <si>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</si>
  <si>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</si>
  <si>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</si>
  <si>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</si>
  <si>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</si>
  <si>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</si>
  <si>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</si>
  <si>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</si>
  <si>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</si>
  <si>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</si>
  <si>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</si>
  <si>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</si>
  <si>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</si>
  <si>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</si>
  <si>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</si>
  <si>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</si>
  <si>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</si>
  <si>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</si>
  <si>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</si>
  <si>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</si>
  <si>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</si>
  <si>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</si>
  <si>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</si>
  <si>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</si>
  <si>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</si>
  <si>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</si>
  <si>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</si>
  <si>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</si>
  <si>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</si>
  <si>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</si>
  <si>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</si>
  <si>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</si>
  <si>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</si>
  <si>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</si>
  <si>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</si>
  <si>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</si>
  <si>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</si>
  <si>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</si>
  <si>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</si>
  <si>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</si>
  <si>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</si>
  <si>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</si>
  <si>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</si>
  <si>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</si>
  <si>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</si>
  <si>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</si>
  <si>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</si>
  <si>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</si>
  <si>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</si>
  <si>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</si>
  <si>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</si>
  <si>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</si>
  <si>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</si>
  <si>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</si>
  <si>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</si>
  <si>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</si>
  <si>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</si>
  <si>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</si>
  <si>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</si>
  <si>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</si>
  <si>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</si>
  <si>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</si>
  <si>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</si>
  <si>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</si>
  <si>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</si>
  <si>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</si>
  <si>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</si>
  <si>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</si>
  <si>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</si>
  <si>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</si>
  <si>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</si>
  <si>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</si>
  <si>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</si>
  <si>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</si>
  <si>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</si>
  <si>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</si>
  <si>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</si>
  <si>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</si>
  <si>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</si>
  <si>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</si>
  <si>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</si>
  <si>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</si>
  <si>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</si>
  <si>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</si>
  <si>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</si>
  <si>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</si>
  <si>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</si>
  <si>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</si>
  <si>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</si>
  <si>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</si>
  <si>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</si>
  <si>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</si>
  <si>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</si>
  <si>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</si>
  <si>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</si>
  <si>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</si>
  <si>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</si>
  <si>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</si>
  <si>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</si>
  <si>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</si>
  <si>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</si>
  <si>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</si>
  <si>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</si>
  <si>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</si>
  <si>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</si>
  <si>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</si>
  <si>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</si>
  <si>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</si>
  <si>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</si>
  <si>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</si>
  <si>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</si>
  <si>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</si>
  <si>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</si>
  <si>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</si>
  <si>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</si>
  <si>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</si>
  <si>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</si>
  <si>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</si>
  <si>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</si>
  <si>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</si>
  <si>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</si>
  <si>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</si>
  <si>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</si>
  <si>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</si>
  <si>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</si>
  <si>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</si>
  <si>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</si>
  <si>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</si>
  <si>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</si>
  <si>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</si>
  <si>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</si>
  <si>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</si>
  <si>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</si>
  <si>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</si>
  <si>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</si>
  <si>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</si>
  <si>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</si>
  <si>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</si>
  <si>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</si>
  <si>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</si>
  <si>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</si>
  <si>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</si>
  <si>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</si>
  <si>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</si>
  <si>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</si>
  <si>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</si>
  <si>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</si>
  <si>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</si>
  <si>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</si>
  <si>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</si>
  <si>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</si>
  <si>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</si>
  <si>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</si>
  <si>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</si>
  <si>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</si>
  <si>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</si>
  <si>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</si>
  <si>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</si>
  <si>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</si>
  <si>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</si>
  <si>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</si>
  <si>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</si>
  <si>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</si>
  <si>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</si>
  <si>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</si>
  <si>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</si>
  <si>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</si>
  <si>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</si>
  <si>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</si>
  <si>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</si>
  <si>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</si>
  <si>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</si>
  <si>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</si>
  <si>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</si>
  <si>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</si>
  <si>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</si>
  <si>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</si>
  <si>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</si>
  <si>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</si>
  <si>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</si>
  <si>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</si>
  <si>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</si>
  <si>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</si>
  <si>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</si>
  <si>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</si>
  <si>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</si>
  <si>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</si>
  <si>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</si>
  <si>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</si>
  <si>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</si>
  <si>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</si>
  <si>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</si>
  <si>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</si>
  <si>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</si>
  <si>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</si>
  <si>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</si>
  <si>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</si>
  <si>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</si>
  <si>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</si>
  <si>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</si>
  <si>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</si>
  <si>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</si>
  <si>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</si>
  <si>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</si>
  <si>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</si>
  <si>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</si>
  <si>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</si>
  <si>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</si>
  <si>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</si>
  <si>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</si>
  <si>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</si>
  <si>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</si>
  <si>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</si>
  <si>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</si>
  <si>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</si>
  <si>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</si>
  <si>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</si>
  <si>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</si>
  <si>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</si>
  <si>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</si>
  <si>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</si>
  <si>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</si>
  <si>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</si>
  <si>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</si>
  <si>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</si>
  <si>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</si>
  <si>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</si>
  <si>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</si>
  <si>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</si>
  <si>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</si>
  <si>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</si>
  <si>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</si>
  <si>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</si>
  <si>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</si>
  <si>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</si>
  <si>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</si>
  <si>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</si>
  <si>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</si>
  <si>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</si>
  <si>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</si>
  <si>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</si>
  <si>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</si>
  <si>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</si>
  <si>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</si>
  <si>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</si>
  <si>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</si>
  <si>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</si>
  <si>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</si>
  <si>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</si>
  <si>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</si>
  <si>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</si>
  <si>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</si>
  <si>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</si>
  <si>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</si>
  <si>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</si>
  <si>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</si>
  <si>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</si>
  <si>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</si>
  <si>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</si>
  <si>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</si>
  <si>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</si>
  <si>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</si>
  <si>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</si>
  <si>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</si>
  <si>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</si>
  <si>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</si>
  <si>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</si>
  <si>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</si>
  <si>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</si>
  <si>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</si>
  <si>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</si>
  <si>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</si>
  <si>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</si>
  <si>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</si>
  <si>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</si>
  <si>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</si>
  <si>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</si>
  <si>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</si>
  <si>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</si>
  <si>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</si>
  <si>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</si>
  <si>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</si>
  <si>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</si>
  <si>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</si>
  <si>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</si>
  <si>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</si>
  <si>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</si>
  <si>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</si>
  <si>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</si>
  <si>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</si>
  <si>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</si>
  <si>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</si>
  <si>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</si>
  <si>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</si>
  <si>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</si>
  <si>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</si>
  <si>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</si>
  <si>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</si>
  <si>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</si>
  <si>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</si>
  <si>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</si>
  <si>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</si>
  <si>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</si>
  <si>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</si>
  <si>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</si>
  <si>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</si>
  <si>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</si>
  <si>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</si>
  <si>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</si>
  <si>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</si>
  <si>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</si>
  <si>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</si>
  <si>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</si>
  <si>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</si>
  <si>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</si>
  <si>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</si>
  <si>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</si>
  <si>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</si>
  <si>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</si>
  <si>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</si>
  <si>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</si>
  <si>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</si>
  <si>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</si>
  <si>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</si>
  <si>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</si>
  <si>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</si>
  <si>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</si>
  <si>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</si>
  <si>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</si>
  <si>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</si>
  <si>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</si>
  <si>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</si>
  <si>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</si>
  <si>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</si>
  <si>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</si>
  <si>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</si>
  <si>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</si>
  <si>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</si>
  <si>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</si>
  <si>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</si>
  <si>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</si>
  <si>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</si>
  <si>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</si>
  <si>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</si>
  <si>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</si>
  <si>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</si>
  <si>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</si>
  <si>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</si>
  <si>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</si>
  <si>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</si>
  <si>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</si>
  <si>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</si>
  <si>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</si>
  <si>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</si>
  <si>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</si>
  <si>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</si>
  <si>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</si>
  <si>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</si>
  <si>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</si>
  <si>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</si>
  <si>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</si>
  <si>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</si>
  <si>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</si>
  <si>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</si>
  <si>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</si>
  <si>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</si>
  <si>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</si>
  <si>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</si>
  <si>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</si>
  <si>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</si>
  <si>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</si>
  <si>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</si>
  <si>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</si>
  <si>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</si>
  <si>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</si>
  <si>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</si>
  <si>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</si>
  <si>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</si>
  <si>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</si>
  <si>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</si>
  <si>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</si>
  <si>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</si>
  <si>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</si>
  <si>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</si>
  <si>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</si>
  <si>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</si>
  <si>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</si>
  <si>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</si>
  <si>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</si>
  <si>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</si>
  <si>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</si>
  <si>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</si>
  <si>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</si>
  <si>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</si>
  <si>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</si>
  <si>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</si>
  <si>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</si>
  <si>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</si>
  <si>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</si>
  <si>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</si>
  <si>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</si>
  <si>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</si>
  <si>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</si>
  <si>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</si>
  <si>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</si>
  <si>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</si>
  <si>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</si>
  <si>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</si>
  <si>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</si>
  <si>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</si>
  <si>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</si>
  <si>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</si>
  <si>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</si>
  <si>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</si>
  <si>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</si>
  <si>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</si>
  <si>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</si>
  <si>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</si>
  <si>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</si>
  <si>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</si>
  <si>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</si>
  <si>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</si>
  <si>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</si>
  <si>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</si>
  <si>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</si>
  <si>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</si>
  <si>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</si>
  <si>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</si>
  <si>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</si>
  <si>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</si>
  <si>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</si>
  <si>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</si>
  <si>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</si>
  <si>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</si>
  <si>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</si>
  <si>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</si>
  <si>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</si>
  <si>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</si>
  <si>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</si>
  <si>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</si>
  <si>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</si>
  <si>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</si>
  <si>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</si>
  <si>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</si>
  <si>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</si>
  <si>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</si>
  <si>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</si>
  <si>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</si>
  <si>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</si>
  <si>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</si>
  <si>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</si>
  <si>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</si>
  <si>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</si>
  <si>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</si>
  <si>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</si>
  <si>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</si>
  <si>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</si>
  <si>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</si>
  <si>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</si>
  <si>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</si>
  <si>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</si>
  <si>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</si>
  <si>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</si>
  <si>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</si>
  <si>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</si>
  <si>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</si>
  <si>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</si>
  <si>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</si>
  <si>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</si>
  <si>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</si>
  <si>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</si>
  <si>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</si>
  <si>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</si>
  <si>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</si>
  <si>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</si>
  <si>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</si>
  <si>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</si>
  <si>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</si>
  <si>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</si>
  <si>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</si>
  <si>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</si>
  <si>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</si>
  <si>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</si>
  <si>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</si>
  <si>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</si>
  <si>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</si>
  <si>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</si>
  <si>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</si>
  <si>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</si>
  <si>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</si>
  <si>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</si>
  <si>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</si>
  <si>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</si>
  <si>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</si>
  <si>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</si>
  <si>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</si>
  <si>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</si>
  <si>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</si>
  <si>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</si>
  <si>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</si>
  <si>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</si>
  <si>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</si>
  <si>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</si>
  <si>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</si>
  <si>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</si>
  <si>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</si>
  <si>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</si>
  <si>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</si>
  <si>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</si>
  <si>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</si>
  <si>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</si>
  <si>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</si>
  <si>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</si>
  <si>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</si>
  <si>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</si>
  <si>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</si>
  <si>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</si>
  <si>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</si>
  <si>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</si>
  <si>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</si>
  <si>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</si>
  <si>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</si>
  <si>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</si>
  <si>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</si>
  <si>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</si>
  <si>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</si>
  <si>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</si>
  <si>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</si>
  <si>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</si>
  <si>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</si>
  <si>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</si>
  <si>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</si>
  <si>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</si>
  <si>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</si>
  <si>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</si>
  <si>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</si>
  <si>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</si>
  <si>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</si>
  <si>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</si>
  <si>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</si>
  <si>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</si>
  <si>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</si>
  <si>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</si>
  <si>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</si>
  <si>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</si>
  <si>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</si>
  <si>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</si>
  <si>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</si>
  <si>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</si>
  <si>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</si>
  <si>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</si>
  <si>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</si>
  <si>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</si>
  <si>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</si>
  <si>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</si>
  <si>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</si>
  <si>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</si>
  <si>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</si>
  <si>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</si>
  <si>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</si>
  <si>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</si>
  <si>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</si>
  <si>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</si>
  <si>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</si>
  <si>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</si>
  <si>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</si>
  <si>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</si>
  <si>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</si>
  <si>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</si>
  <si>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</si>
  <si>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</si>
  <si>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</si>
  <si>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</si>
  <si>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</si>
  <si>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</si>
  <si>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</si>
  <si>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</si>
  <si>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</si>
  <si>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</si>
  <si>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</si>
  <si>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</si>
  <si>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</si>
  <si>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</si>
  <si>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</si>
  <si>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</si>
  <si>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</si>
  <si>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</si>
  <si>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</si>
  <si>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</si>
  <si>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</si>
  <si>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</si>
  <si>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</si>
  <si>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</si>
  <si>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</si>
  <si>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</si>
  <si>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</si>
  <si>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</si>
  <si>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</si>
  <si>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</si>
  <si>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</si>
  <si>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</si>
  <si>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</si>
  <si>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</si>
  <si>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</si>
  <si>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</si>
  <si>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</si>
  <si>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</si>
  <si>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</si>
  <si>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</si>
  <si>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</si>
  <si>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</si>
  <si>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</si>
  <si>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</si>
  <si>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</si>
  <si>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</si>
  <si>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</si>
  <si>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</si>
  <si>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</si>
  <si>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</si>
  <si>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</si>
  <si>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</si>
  <si>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</si>
  <si>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</si>
  <si>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</si>
  <si>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</si>
  <si>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</si>
  <si>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</si>
  <si>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</si>
  <si>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</si>
  <si>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</si>
  <si>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</si>
  <si>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</si>
  <si>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</si>
  <si>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</si>
  <si>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</si>
  <si>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</si>
  <si>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</si>
  <si>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</si>
  <si>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</si>
  <si>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</si>
  <si>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</si>
  <si>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</si>
  <si>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</si>
  <si>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</si>
  <si>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</si>
  <si>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</si>
  <si>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</si>
  <si>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</si>
  <si>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</si>
  <si>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</si>
  <si>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</si>
  <si>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</si>
  <si>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</si>
  <si>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</si>
  <si>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</si>
  <si>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</si>
  <si>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</si>
  <si>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</si>
  <si>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</si>
  <si>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</si>
  <si>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</si>
  <si>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</si>
  <si>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</si>
  <si>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</si>
  <si>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</si>
  <si>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</si>
  <si>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</si>
  <si>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</si>
  <si>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</si>
  <si>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</si>
  <si>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</si>
  <si>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</si>
  <si>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</si>
  <si>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</si>
  <si>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</si>
  <si>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</si>
  <si>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</si>
  <si>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</si>
  <si>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</si>
  <si>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</si>
  <si>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</si>
  <si>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</si>
  <si>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</si>
  <si>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</si>
  <si>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</si>
  <si>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</si>
  <si>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</si>
  <si>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</si>
  <si>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</si>
  <si>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</si>
  <si>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</si>
  <si>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</si>
  <si>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</si>
  <si>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</si>
  <si>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</si>
  <si>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</si>
  <si>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</si>
  <si>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</si>
  <si>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</si>
  <si>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</si>
  <si>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</si>
  <si>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</si>
  <si>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</si>
  <si>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</si>
  <si>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</si>
  <si>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</si>
  <si>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</si>
  <si>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</si>
  <si>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</si>
  <si>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</si>
  <si>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</si>
  <si>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</si>
  <si>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</si>
  <si>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</si>
  <si>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</si>
  <si>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</si>
  <si>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</si>
  <si>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</si>
  <si>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</si>
  <si>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</si>
  <si>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</si>
  <si>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</si>
  <si>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</si>
  <si>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</si>
  <si>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</si>
  <si>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</si>
  <si>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</si>
  <si>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</si>
  <si>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</si>
  <si>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</si>
  <si>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</si>
  <si>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</si>
  <si>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</si>
  <si>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</si>
  <si>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</si>
  <si>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</si>
  <si>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</si>
  <si>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</si>
  <si>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</si>
  <si>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</si>
  <si>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</si>
  <si>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</si>
  <si>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</si>
  <si>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</si>
  <si>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</si>
  <si>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</si>
  <si>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</si>
  <si>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</si>
  <si>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</si>
  <si>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</si>
  <si>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</si>
  <si>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</si>
  <si>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</si>
  <si>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</si>
  <si>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</si>
  <si>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</si>
  <si>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</si>
  <si>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</si>
  <si>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</si>
  <si>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</si>
  <si>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</si>
  <si>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</si>
  <si>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</si>
  <si>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</si>
  <si>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</si>
  <si>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</si>
  <si>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</si>
  <si>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</si>
  <si>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</si>
  <si>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</si>
  <si>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</si>
  <si>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</si>
  <si>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</si>
  <si>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</si>
  <si>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</si>
  <si>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</si>
  <si>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</si>
  <si>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</si>
  <si>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</si>
  <si>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</si>
  <si>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</si>
  <si>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</si>
  <si>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</si>
  <si>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</si>
  <si>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</si>
  <si>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</si>
  <si>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</si>
  <si>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</si>
  <si>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</si>
  <si>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</si>
  <si>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</si>
  <si>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</si>
  <si>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</si>
  <si>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</si>
  <si>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</si>
  <si>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</si>
  <si>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</si>
  <si>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</si>
  <si>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</si>
  <si>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</si>
  <si>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</si>
  <si>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</si>
  <si>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</si>
  <si>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</si>
  <si>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</si>
  <si>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</si>
  <si>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</si>
  <si>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</si>
  <si>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</si>
  <si>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</si>
  <si>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</si>
  <si>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</si>
  <si>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</si>
  <si>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</si>
  <si>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</si>
  <si>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</si>
  <si>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</si>
  <si>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</si>
  <si>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</si>
  <si>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</si>
  <si>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</si>
  <si>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</si>
  <si>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</si>
  <si>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</si>
  <si>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</si>
  <si>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</si>
  <si>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</si>
  <si>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</si>
  <si>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</si>
  <si>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</si>
  <si>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</si>
  <si>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</si>
  <si>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</si>
  <si>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</si>
  <si>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</si>
  <si>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</si>
  <si>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</si>
  <si>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</si>
  <si>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</si>
  <si>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</si>
  <si>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</si>
  <si>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</si>
  <si>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</si>
  <si>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</si>
  <si>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</si>
  <si>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</si>
  <si>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</si>
  <si>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</si>
  <si>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</si>
  <si>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</si>
  <si>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</si>
  <si>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</si>
  <si>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</si>
  <si>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</si>
  <si>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</si>
  <si>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</si>
  <si>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</si>
  <si>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</si>
  <si>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</si>
  <si>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</si>
  <si>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</si>
  <si>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</si>
  <si>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</si>
  <si>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</si>
  <si>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</si>
  <si>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</si>
  <si>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</si>
  <si>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</si>
  <si>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</si>
  <si>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</si>
  <si>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</si>
  <si>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</si>
  <si>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</si>
  <si>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</si>
  <si>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</si>
  <si>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</si>
  <si>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</si>
  <si>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</si>
  <si>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</si>
  <si>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</si>
  <si>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</si>
  <si>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</si>
  <si>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</si>
  <si>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</si>
  <si>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</si>
  <si>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</si>
  <si>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</si>
  <si>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</si>
  <si>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</si>
  <si>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</si>
  <si>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</si>
  <si>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</si>
  <si>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</si>
  <si>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</si>
  <si>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</si>
  <si>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</si>
  <si>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</si>
  <si>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</si>
  <si>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</si>
  <si>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</si>
  <si>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</si>
  <si>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</si>
  <si>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</si>
  <si>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</si>
  <si>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</si>
  <si>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</si>
  <si>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</si>
  <si>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</si>
  <si>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</si>
  <si>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</si>
  <si>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</si>
  <si>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</si>
  <si>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</si>
  <si>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</si>
  <si>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</si>
  <si>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</si>
  <si>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</si>
  <si>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</si>
  <si>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</si>
  <si>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</si>
  <si>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</si>
  <si>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</si>
  <si>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</si>
  <si>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</si>
  <si>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</si>
  <si>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</si>
  <si>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</si>
  <si>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</si>
  <si>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</si>
  <si>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</si>
  <si>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</si>
  <si>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</si>
  <si>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</si>
  <si>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</si>
  <si>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</si>
  <si>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</si>
  <si>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</si>
  <si>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</si>
  <si>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</si>
  <si>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</si>
  <si>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</si>
  <si>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</si>
  <si>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</si>
  <si>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</si>
  <si>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</si>
  <si>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</si>
  <si>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</si>
  <si>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</si>
  <si>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</si>
  <si>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</si>
  <si>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</si>
  <si>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</si>
  <si>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</si>
  <si>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</si>
  <si>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</si>
  <si>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</si>
  <si>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</si>
  <si>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</si>
  <si>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</si>
  <si>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</si>
  <si>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</si>
  <si>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</si>
  <si>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</si>
  <si>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</si>
  <si>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</si>
  <si>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</si>
  <si>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</si>
  <si>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</si>
  <si>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</si>
  <si>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</si>
  <si>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</si>
  <si>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</si>
  <si>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</si>
  <si>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</si>
  <si>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</si>
  <si>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</si>
  <si>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</si>
  <si>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</si>
  <si>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</si>
  <si>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</si>
  <si>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</si>
  <si>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</si>
  <si>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</si>
  <si>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</si>
  <si>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</si>
  <si>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</si>
  <si>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</si>
  <si>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</si>
  <si>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</si>
  <si>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</si>
  <si>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</si>
  <si>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</si>
  <si>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</si>
  <si>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</si>
  <si>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</si>
  <si>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</si>
  <si>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</si>
  <si>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</si>
  <si>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</si>
  <si>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</si>
  <si>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</si>
  <si>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</si>
  <si>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</si>
  <si>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</si>
  <si>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</si>
  <si>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</si>
  <si>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</si>
  <si>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</si>
  <si>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</si>
  <si>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</si>
  <si>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</si>
  <si>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</si>
  <si>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</si>
  <si>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</si>
  <si>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</si>
  <si>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</si>
  <si>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</si>
  <si>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</si>
  <si>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</si>
  <si>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</si>
  <si>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</si>
  <si>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</si>
  <si>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</si>
  <si>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</si>
  <si>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</si>
  <si>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</si>
  <si>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</si>
  <si>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</si>
  <si>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</si>
  <si>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</si>
  <si>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</si>
  <si>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</si>
  <si>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</si>
  <si>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</si>
  <si>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</si>
  <si>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</si>
  <si>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</si>
  <si>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</si>
  <si>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</si>
  <si>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</si>
  <si>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</si>
  <si>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</si>
  <si>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</si>
  <si>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</si>
  <si>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</si>
  <si>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</si>
  <si>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</si>
  <si>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</si>
  <si>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</si>
  <si>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</si>
  <si>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</si>
  <si>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</si>
  <si>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</si>
  <si>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</si>
  <si>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</si>
  <si>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</si>
  <si>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</si>
  <si>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</si>
  <si>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</si>
  <si>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</si>
  <si>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</si>
  <si>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</si>
  <si>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</si>
  <si>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</si>
  <si>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</si>
  <si>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</si>
  <si>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</si>
  <si>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</si>
  <si>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</si>
  <si>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</si>
  <si>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</si>
  <si>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</si>
  <si>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</si>
  <si>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</si>
  <si>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</si>
  <si>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</si>
  <si>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</si>
  <si>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</si>
  <si>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</si>
  <si>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</si>
  <si>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</si>
  <si>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</si>
  <si>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</si>
  <si>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</si>
  <si>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</si>
  <si>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</si>
  <si>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</si>
  <si>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</si>
  <si>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</si>
  <si>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</si>
  <si>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</si>
  <si>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</si>
  <si>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</si>
  <si>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</si>
  <si>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</si>
  <si>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</si>
  <si>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</si>
  <si>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</si>
  <si>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</si>
  <si>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</si>
  <si>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</si>
  <si>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</si>
  <si>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</si>
  <si>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</si>
  <si>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</si>
  <si>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</si>
  <si>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</si>
  <si>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</si>
  <si>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</si>
  <si>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</si>
  <si>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</si>
  <si>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</si>
  <si>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</si>
  <si>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</si>
  <si>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</si>
  <si>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</si>
  <si>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</si>
  <si>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</si>
  <si>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</si>
  <si>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</si>
  <si>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</si>
  <si>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</si>
  <si>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</si>
  <si>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</si>
  <si>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</si>
  <si>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</si>
  <si>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</si>
  <si>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</si>
  <si>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</si>
  <si>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</si>
  <si>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</si>
  <si>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</si>
  <si>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</si>
  <si>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</si>
  <si>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</si>
  <si>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</si>
  <si>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</si>
  <si>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</si>
  <si>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</si>
  <si>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</si>
  <si>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</si>
  <si>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</si>
  <si>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</si>
  <si>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</si>
  <si>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</si>
  <si>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</si>
  <si>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</si>
  <si>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</si>
  <si>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</si>
  <si>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</si>
  <si>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</si>
  <si>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</si>
  <si>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</si>
  <si>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</si>
  <si>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</si>
  <si>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</si>
  <si>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</si>
  <si>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</si>
  <si>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</si>
  <si>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</si>
  <si>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</si>
  <si>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</si>
  <si>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</si>
  <si>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</si>
  <si>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</si>
  <si>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</si>
  <si>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</si>
  <si>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</si>
  <si>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</si>
  <si>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</si>
  <si>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</si>
  <si>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</si>
  <si>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</si>
  <si>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</si>
  <si>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</si>
  <si>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</si>
  <si>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</si>
  <si>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</si>
  <si>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</si>
  <si>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</si>
  <si>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</si>
  <si>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</si>
  <si>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</si>
  <si>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</si>
  <si>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</si>
  <si>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</si>
  <si>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</si>
  <si>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</si>
  <si>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</si>
  <si>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</si>
  <si>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</si>
  <si>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</si>
  <si>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</si>
  <si>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</si>
  <si>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</si>
  <si>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</si>
  <si>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</si>
  <si>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</si>
  <si>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</si>
  <si>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</si>
  <si>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</si>
  <si>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</si>
  <si>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</si>
  <si>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</si>
  <si>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</si>
  <si>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</si>
  <si>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</si>
  <si>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</si>
  <si>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</si>
  <si>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</si>
  <si>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</si>
  <si>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</si>
  <si>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</si>
  <si>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</si>
  <si>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</si>
  <si>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</si>
  <si>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</si>
  <si>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</si>
  <si>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</si>
  <si>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</si>
  <si>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</si>
  <si>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</si>
  <si>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</si>
  <si>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</si>
  <si>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</si>
  <si>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</si>
  <si>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</si>
  <si>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</si>
  <si>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</si>
  <si>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</si>
  <si>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</si>
  <si>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</si>
  <si>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</si>
  <si>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</si>
  <si>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</si>
  <si>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</si>
  <si>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</si>
  <si>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</si>
  <si>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</si>
  <si>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</si>
  <si>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</si>
  <si>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</si>
  <si>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</si>
  <si>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</si>
  <si>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</si>
  <si>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</si>
  <si>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</si>
  <si>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</si>
  <si>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</si>
  <si>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</si>
  <si>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</si>
  <si>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</si>
  <si>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</si>
  <si>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</si>
  <si>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</si>
  <si>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</si>
  <si>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</si>
  <si>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</si>
  <si>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</si>
  <si>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</si>
  <si>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</si>
  <si>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</si>
  <si>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</si>
  <si>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</si>
  <si>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</si>
  <si>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</si>
  <si>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</si>
  <si>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</si>
  <si>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</si>
  <si>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</si>
  <si>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</si>
  <si>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</si>
  <si>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</si>
  <si>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</si>
  <si>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</si>
  <si>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</si>
  <si>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</si>
  <si>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</si>
  <si>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</si>
  <si>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</si>
  <si>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</si>
  <si>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</si>
  <si>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</si>
  <si>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</si>
  <si>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</si>
  <si>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</si>
  <si>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</si>
  <si>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</si>
  <si>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</si>
  <si>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</si>
  <si>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</si>
  <si>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</si>
  <si>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</si>
  <si>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</si>
  <si>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</si>
  <si>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</si>
  <si>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</si>
  <si>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</si>
  <si>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</si>
  <si>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</si>
  <si>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</si>
  <si>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</si>
  <si>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</si>
  <si>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</si>
  <si>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</si>
  <si>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</si>
  <si>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</si>
  <si>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</si>
  <si>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</si>
  <si>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</si>
  <si>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</si>
  <si>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</si>
  <si>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</si>
  <si>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</si>
  <si>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</si>
  <si>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</si>
  <si>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</si>
  <si>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</si>
  <si>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</si>
  <si>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</si>
  <si>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</si>
  <si>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</si>
  <si>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</si>
  <si>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</si>
  <si>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</si>
  <si>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</si>
  <si>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</si>
  <si>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</si>
  <si>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</si>
  <si>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</si>
  <si>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</si>
  <si>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</si>
  <si>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</si>
  <si>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</si>
  <si>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</si>
  <si>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</si>
  <si>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</si>
  <si>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</si>
  <si>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</si>
  <si>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</si>
  <si>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</si>
  <si>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</si>
  <si>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</si>
  <si>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</si>
  <si>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</si>
  <si>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</si>
  <si>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</si>
  <si>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</si>
  <si>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</si>
  <si>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</si>
  <si>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</si>
  <si>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</si>
  <si>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</si>
  <si>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</si>
  <si>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</si>
  <si>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</si>
  <si>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</si>
  <si>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</si>
  <si>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</si>
  <si>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</si>
  <si>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</si>
  <si>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</si>
  <si>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</si>
  <si>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</si>
  <si>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</si>
  <si>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</si>
  <si>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</si>
  <si>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</si>
  <si>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</si>
  <si>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</si>
  <si>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</si>
  <si>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</si>
  <si>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</si>
  <si>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</si>
  <si>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</si>
  <si>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</si>
  <si>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</si>
  <si>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</si>
  <si>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</si>
  <si>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</si>
  <si>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</si>
  <si>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</si>
  <si>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</si>
  <si>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</si>
  <si>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</si>
  <si>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</si>
  <si>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</si>
  <si>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</si>
  <si>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</si>
  <si>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</si>
  <si>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</si>
  <si>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</si>
  <si>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</si>
  <si>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</si>
  <si>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</si>
  <si>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</si>
  <si>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</si>
  <si>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</si>
  <si>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</si>
  <si>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</si>
  <si>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</si>
  <si>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</si>
  <si>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</si>
  <si>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</si>
  <si>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</si>
  <si>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</si>
  <si>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</si>
  <si>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</si>
  <si>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</si>
  <si>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</si>
  <si>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</si>
  <si>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</si>
  <si>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</si>
  <si>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</si>
  <si>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</si>
  <si>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</si>
  <si>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</si>
  <si>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</si>
  <si>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</si>
  <si>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</si>
  <si>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</si>
  <si>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</si>
  <si>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</si>
  <si>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</si>
  <si>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</si>
  <si>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</si>
  <si>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</si>
  <si>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</si>
  <si>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</si>
  <si>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</si>
  <si>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</si>
  <si>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</si>
  <si>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</si>
  <si>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</si>
  <si>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</si>
  <si>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</si>
  <si>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</si>
  <si>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</si>
  <si>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</si>
  <si>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</si>
  <si>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</si>
  <si>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</si>
  <si>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</si>
  <si>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</si>
  <si>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</si>
  <si>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</si>
  <si>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</si>
  <si>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</si>
  <si>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</si>
  <si>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</si>
  <si>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</si>
  <si>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</si>
  <si>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</si>
  <si>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</si>
  <si>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</si>
  <si>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</si>
  <si>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</si>
  <si>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</si>
  <si>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</si>
  <si>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</si>
  <si>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</si>
  <si>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</si>
  <si>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</si>
  <si>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</si>
  <si>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</si>
  <si>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</si>
  <si>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</si>
  <si>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</si>
  <si>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</si>
  <si>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</si>
  <si>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</si>
  <si>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</si>
  <si>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</si>
  <si>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</si>
  <si>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</si>
  <si>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</si>
  <si>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</si>
  <si>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</si>
  <si>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</si>
  <si>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</si>
  <si>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</si>
  <si>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</si>
  <si>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</si>
  <si>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</si>
  <si>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</si>
  <si>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</si>
  <si>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</si>
  <si>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</si>
  <si>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</si>
  <si>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</si>
  <si>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</si>
  <si>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</si>
  <si>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</si>
  <si>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</si>
  <si>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</si>
  <si>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</si>
  <si>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</si>
  <si>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</si>
  <si>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</si>
  <si>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</si>
  <si>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</si>
  <si>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</si>
  <si>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</si>
  <si>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</si>
  <si>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</si>
  <si>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</si>
  <si>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</si>
  <si>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</si>
  <si>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</si>
  <si>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</si>
  <si>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</si>
  <si>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</si>
  <si>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</si>
  <si>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</si>
  <si>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</si>
  <si>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</si>
  <si>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</si>
  <si>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</si>
  <si>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</si>
  <si>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</si>
  <si>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</si>
  <si>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</si>
  <si>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</si>
  <si>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</si>
  <si>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</si>
  <si>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</si>
  <si>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</si>
  <si>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</si>
  <si>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</si>
  <si>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</si>
  <si>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</si>
  <si>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</si>
  <si>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</si>
  <si>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</si>
  <si>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</si>
  <si>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</si>
  <si>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</si>
  <si>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</si>
  <si>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</si>
  <si>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</si>
  <si>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</si>
  <si>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</si>
  <si>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</si>
  <si>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</si>
  <si>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</si>
  <si>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</si>
  <si>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</si>
  <si>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</si>
  <si>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</si>
  <si>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</si>
  <si>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</si>
  <si>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</si>
  <si>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</si>
  <si>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</si>
  <si>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</si>
  <si>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</si>
  <si>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</si>
  <si>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</si>
  <si>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</si>
  <si>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</si>
  <si>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</si>
  <si>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</si>
  <si>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</si>
  <si>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</si>
  <si>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</si>
  <si>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</si>
  <si>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</si>
  <si>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</si>
  <si>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</si>
  <si>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</si>
  <si>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</si>
  <si>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</si>
  <si>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</si>
  <si>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</si>
  <si>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</si>
  <si>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</si>
  <si>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</si>
  <si>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</si>
  <si>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</si>
  <si>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</si>
  <si>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</si>
  <si>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</si>
  <si>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</si>
  <si>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</si>
  <si>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</si>
  <si>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</si>
  <si>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</si>
  <si>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</si>
  <si>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</si>
  <si>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</si>
  <si>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</si>
  <si>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</si>
  <si>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</si>
  <si>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</si>
  <si>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</si>
  <si>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</si>
  <si>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</si>
  <si>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</si>
  <si>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</si>
  <si>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</si>
  <si>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</si>
  <si>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</si>
  <si>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</si>
  <si>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</si>
  <si>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</si>
  <si>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</si>
  <si>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</si>
  <si>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</si>
  <si>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</si>
  <si>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</si>
  <si>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</si>
  <si>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</si>
  <si>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</si>
  <si>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</si>
  <si>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</si>
  <si>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</si>
  <si>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</si>
  <si>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</si>
  <si>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</si>
  <si>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</si>
  <si>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</si>
  <si>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</si>
  <si>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</si>
  <si>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</si>
  <si>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</si>
  <si>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</si>
  <si>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</si>
  <si>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</si>
  <si>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</si>
  <si>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</si>
  <si>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</si>
  <si>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</si>
  <si>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</si>
  <si>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</si>
  <si>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</si>
  <si>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</si>
  <si>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</si>
  <si>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</si>
  <si>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</si>
  <si>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</si>
  <si>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</si>
  <si>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</si>
  <si>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</si>
  <si>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</si>
  <si>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</si>
  <si>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</si>
  <si>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</si>
  <si>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</si>
  <si>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</si>
  <si>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</si>
  <si>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</si>
  <si>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</si>
  <si>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</si>
  <si>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</si>
  <si>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</si>
  <si>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</si>
  <si>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</si>
  <si>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</si>
  <si>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</si>
  <si>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</si>
  <si>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</si>
  <si>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</si>
  <si>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</si>
  <si>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</si>
  <si>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</si>
  <si>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</si>
  <si>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</si>
  <si>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</si>
  <si>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</si>
  <si>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</si>
  <si>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</si>
  <si>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</si>
  <si>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</si>
  <si>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</si>
  <si>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</si>
  <si>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</si>
  <si>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</si>
  <si>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</si>
  <si>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</si>
  <si>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</si>
  <si>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</si>
  <si>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</si>
  <si>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</si>
  <si>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</si>
  <si>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</si>
  <si>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</si>
  <si>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</si>
  <si>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</si>
  <si>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</si>
  <si>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</si>
  <si>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</si>
  <si>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</si>
  <si>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</si>
  <si>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</si>
  <si>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</si>
  <si>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</si>
  <si>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</si>
  <si>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</si>
  <si>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</si>
  <si>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</si>
  <si>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</si>
  <si>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</si>
  <si>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</si>
  <si>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</si>
  <si>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</si>
  <si>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</si>
  <si>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</si>
  <si>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</si>
  <si>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</si>
  <si>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</si>
  <si>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</si>
  <si>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</si>
  <si>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</si>
  <si>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</si>
  <si>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</si>
  <si>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</si>
  <si>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</si>
  <si>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</si>
  <si>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</si>
  <si>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</si>
  <si>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</si>
  <si>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</si>
  <si>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</si>
  <si>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</si>
  <si>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</si>
  <si>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</si>
  <si>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</si>
  <si>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</si>
  <si>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</si>
  <si>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</si>
  <si>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</si>
  <si>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</si>
  <si>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</si>
  <si>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</si>
  <si>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</si>
  <si>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</si>
  <si>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</si>
  <si>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</si>
  <si>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</si>
  <si>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</si>
  <si>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</si>
  <si>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</si>
  <si>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</si>
  <si>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</si>
  <si>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</si>
  <si>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</si>
  <si>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</si>
  <si>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</si>
  <si>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</si>
  <si>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</si>
  <si>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</si>
  <si>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</si>
  <si>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</si>
  <si>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</si>
  <si>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</si>
  <si>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</si>
  <si>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</si>
  <si>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</si>
  <si>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</si>
  <si>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</si>
  <si>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</si>
  <si>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</si>
  <si>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</si>
  <si>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</si>
  <si>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</si>
  <si>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</si>
  <si>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</si>
  <si>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</si>
  <si>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</si>
  <si>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</si>
  <si>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</si>
  <si>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</si>
  <si>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</si>
  <si>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</si>
  <si>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</si>
  <si>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</si>
  <si>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</si>
  <si>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</si>
  <si>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</si>
  <si>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</si>
  <si>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</si>
  <si>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</si>
  <si>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</si>
  <si>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</si>
  <si>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</si>
  <si>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</si>
  <si>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</si>
  <si>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</si>
  <si>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</si>
  <si>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</si>
  <si>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</si>
  <si>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</si>
  <si>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</si>
  <si>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</si>
  <si>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</si>
  <si>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</si>
  <si>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</si>
  <si>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</si>
  <si>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</si>
  <si>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</si>
  <si>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</si>
  <si>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</si>
  <si>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</si>
  <si>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</si>
  <si>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</si>
  <si>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</si>
  <si>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</si>
  <si>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</si>
  <si>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</si>
  <si>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</si>
  <si>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</si>
  <si>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</si>
  <si>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</si>
  <si>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</si>
  <si>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</si>
  <si>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</si>
  <si>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</si>
  <si>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</si>
  <si>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</si>
  <si>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</si>
  <si>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</si>
  <si>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</si>
  <si>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</si>
  <si>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</si>
  <si>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</si>
  <si>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</si>
  <si>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</si>
  <si>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</si>
  <si>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</si>
  <si>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</si>
  <si>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</si>
  <si>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</si>
  <si>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</si>
  <si>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</si>
  <si>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</si>
  <si>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</si>
  <si>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</si>
  <si>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</si>
  <si>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</si>
  <si>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</si>
  <si>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</si>
  <si>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</si>
  <si>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</si>
  <si>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</si>
  <si>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</si>
  <si>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</si>
  <si>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</si>
  <si>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</si>
  <si>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</si>
  <si>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</si>
  <si>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</si>
  <si>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</si>
  <si>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</si>
  <si>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</si>
  <si>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</si>
  <si>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</si>
  <si>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</si>
  <si>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</si>
  <si>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</si>
  <si>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</si>
  <si>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</si>
  <si>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</si>
  <si>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</si>
  <si>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</si>
  <si>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</si>
  <si>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</si>
  <si>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</si>
  <si>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</si>
  <si>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</si>
  <si>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</si>
  <si>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</si>
  <si>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</si>
  <si>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</si>
  <si>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</si>
  <si>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</si>
  <si>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</si>
  <si>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</si>
  <si>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</si>
  <si>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</si>
  <si>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</si>
  <si>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</si>
  <si>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</si>
  <si>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</si>
  <si>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</si>
  <si>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</si>
  <si>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</si>
  <si>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</si>
  <si>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</si>
  <si>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</si>
  <si>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</si>
  <si>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</si>
  <si>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</si>
  <si>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</si>
  <si>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</si>
  <si>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</si>
  <si>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</si>
  <si>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</si>
  <si>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</si>
  <si>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</si>
  <si>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</si>
  <si>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</si>
  <si>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</si>
  <si>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</si>
  <si>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</si>
  <si>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</si>
  <si>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</si>
  <si>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</si>
  <si>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</si>
  <si>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</si>
  <si>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</si>
  <si>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</si>
  <si>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</si>
  <si>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</si>
  <si>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</si>
  <si>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</si>
  <si>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</si>
  <si>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</si>
  <si>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</si>
  <si>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</si>
  <si>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</si>
  <si>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</si>
  <si>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</si>
  <si>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</si>
  <si>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</si>
  <si>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</si>
  <si>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</si>
  <si>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</si>
  <si>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</si>
  <si>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</si>
  <si>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</si>
  <si>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</si>
  <si>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</si>
  <si>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</si>
  <si>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</si>
  <si>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</si>
  <si>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</si>
  <si>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</si>
  <si>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</si>
  <si>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</si>
  <si>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</si>
  <si>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</si>
  <si>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</si>
  <si>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</si>
  <si>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</si>
  <si>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</si>
  <si>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</si>
  <si>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</si>
  <si>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</si>
  <si>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</si>
  <si>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</si>
  <si>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</si>
  <si>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</si>
  <si>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</si>
  <si>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</si>
  <si>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</si>
  <si>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</si>
  <si>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</si>
  <si>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</si>
  <si>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</si>
  <si>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</si>
  <si>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</si>
  <si>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</si>
  <si>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</si>
  <si>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</si>
  <si>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</si>
  <si>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</si>
  <si>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</si>
  <si>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</si>
  <si>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</si>
  <si>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</si>
  <si>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</si>
  <si>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</si>
  <si>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</si>
  <si>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</si>
  <si>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</si>
  <si>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</si>
  <si>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</si>
  <si>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</si>
  <si>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</si>
  <si>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</si>
  <si>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</si>
  <si>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</si>
  <si>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</si>
  <si>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</si>
  <si>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</si>
  <si>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</si>
  <si>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</si>
  <si>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</si>
  <si>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</si>
  <si>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</si>
  <si>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</si>
  <si>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</si>
  <si>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</si>
  <si>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</si>
  <si>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</si>
  <si>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</si>
  <si>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</si>
  <si>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</si>
  <si>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</si>
  <si>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</si>
  <si>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</si>
  <si>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</si>
  <si>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</si>
  <si>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</si>
  <si>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</si>
  <si>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</si>
  <si>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</si>
  <si>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</si>
  <si>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</si>
  <si>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</si>
  <si>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</si>
  <si>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</si>
  <si>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</si>
  <si>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</si>
  <si>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</si>
  <si>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</si>
  <si>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</si>
  <si>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</si>
  <si>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</si>
  <si>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</si>
  <si>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</si>
  <si>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</si>
  <si>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</si>
  <si>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</si>
  <si>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</si>
  <si>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</si>
  <si>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</si>
  <si>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</si>
  <si>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</si>
  <si>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</si>
  <si>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</si>
  <si>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</si>
  <si>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</si>
  <si>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</si>
  <si>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</si>
  <si>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</si>
  <si>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</si>
  <si>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</si>
  <si>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</si>
  <si>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</si>
  <si>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</si>
  <si>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</si>
  <si>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</si>
  <si>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</si>
  <si>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</si>
  <si>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</si>
  <si>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</si>
  <si>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</si>
  <si>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</si>
  <si>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</si>
  <si>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</si>
  <si>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</si>
  <si>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</si>
  <si>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</si>
  <si>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</si>
  <si>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</si>
  <si>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</si>
  <si>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</si>
  <si>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</si>
  <si>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</si>
  <si>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</si>
  <si>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</si>
  <si>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</si>
  <si>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</si>
  <si>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</si>
  <si>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</si>
  <si>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</si>
  <si>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</si>
  <si>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</si>
  <si>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</si>
  <si>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</si>
  <si>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</si>
  <si>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</si>
  <si>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</si>
  <si>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</si>
  <si>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</si>
  <si>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</si>
  <si>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</si>
  <si>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</si>
  <si>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</si>
  <si>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</si>
  <si>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</si>
  <si>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</si>
  <si>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</si>
  <si>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</si>
  <si>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</si>
  <si>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</si>
  <si>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</si>
  <si>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</si>
  <si>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</si>
  <si>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</si>
  <si>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</si>
  <si>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</si>
  <si>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</si>
  <si>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</si>
  <si>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</si>
  <si>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</si>
  <si>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</si>
  <si>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</si>
  <si>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</si>
  <si>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</si>
  <si>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</si>
  <si>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</si>
  <si>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</si>
  <si>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</si>
  <si>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</si>
  <si>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</si>
  <si>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</si>
  <si>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</si>
  <si>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</si>
  <si>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</si>
  <si>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</si>
  <si>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</si>
  <si>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</si>
  <si>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</si>
  <si>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</si>
  <si>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</si>
  <si>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</si>
  <si>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</si>
  <si>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</si>
  <si>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</si>
  <si>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</si>
  <si>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</si>
  <si>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</si>
  <si>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</si>
  <si>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</si>
  <si>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</si>
  <si>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</si>
  <si>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</si>
  <si>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</si>
  <si>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</si>
  <si>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</si>
  <si>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</si>
  <si>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</si>
  <si>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</si>
  <si>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</si>
  <si>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</si>
  <si>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</si>
  <si>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</si>
  <si>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</si>
  <si>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</si>
  <si>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</si>
  <si>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</si>
  <si>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</si>
  <si>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</si>
  <si>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</si>
  <si>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</si>
  <si>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</si>
  <si>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</si>
  <si>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</si>
  <si>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</si>
  <si>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</si>
  <si>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</si>
  <si>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</si>
  <si>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</si>
  <si>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</si>
  <si>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</si>
  <si>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</si>
  <si>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</si>
  <si>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</si>
  <si>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</si>
  <si>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</si>
  <si>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</si>
  <si>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</si>
  <si>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</si>
  <si>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</si>
  <si>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</si>
  <si>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</si>
  <si>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</si>
  <si>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</si>
  <si>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</si>
  <si>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</si>
  <si>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</si>
  <si>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</si>
  <si>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</si>
  <si>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</si>
  <si>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</si>
  <si>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</si>
  <si>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</si>
  <si>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</si>
  <si>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</si>
  <si>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</si>
  <si>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</si>
  <si>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</si>
  <si>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</si>
  <si>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</si>
  <si>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</si>
  <si>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</si>
  <si>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</si>
  <si>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</si>
  <si>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</si>
  <si>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</si>
  <si>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</si>
  <si>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</si>
  <si>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</si>
  <si>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</si>
  <si>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</si>
  <si>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</si>
  <si>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</si>
  <si>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</si>
  <si>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</si>
  <si>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</si>
  <si>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</si>
  <si>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</si>
  <si>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</si>
  <si>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</si>
  <si>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</si>
  <si>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</si>
  <si>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</si>
  <si>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</si>
  <si>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</si>
  <si>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</si>
  <si>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</si>
  <si>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</si>
  <si>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</si>
  <si>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</si>
  <si>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</si>
  <si>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</si>
  <si>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</si>
  <si>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</si>
  <si>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</si>
  <si>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</si>
  <si>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</si>
  <si>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</si>
  <si>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</si>
  <si>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</si>
  <si>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</si>
  <si>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</si>
  <si>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</si>
  <si>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</si>
  <si>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</si>
  <si>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</si>
  <si>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</si>
  <si>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</si>
  <si>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</si>
  <si>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</si>
  <si>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</si>
  <si>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</si>
  <si>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</si>
  <si>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</si>
  <si>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</si>
  <si>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</si>
  <si>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</si>
  <si>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</si>
  <si>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</si>
  <si>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</si>
  <si>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</si>
  <si>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</si>
  <si>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</si>
  <si>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</si>
  <si>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</si>
  <si>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</si>
  <si>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</si>
  <si>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</si>
  <si>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</si>
  <si>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</si>
  <si>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</si>
  <si>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</si>
  <si>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</si>
  <si>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</si>
  <si>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</si>
  <si>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</si>
  <si>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</si>
  <si>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</si>
  <si>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</si>
  <si>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</si>
  <si>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</si>
  <si>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</si>
  <si>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</si>
  <si>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</si>
  <si>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</si>
  <si>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</si>
  <si>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</si>
  <si>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</si>
  <si>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</si>
  <si>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</si>
  <si>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</si>
  <si>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</si>
  <si>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</si>
  <si>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</si>
  <si>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</si>
  <si>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</si>
  <si>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</si>
  <si>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</si>
  <si>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</si>
  <si>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</si>
  <si>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</si>
  <si>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</si>
  <si>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</si>
  <si>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</si>
  <si>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</si>
  <si>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</si>
  <si>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</si>
  <si>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</si>
  <si>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</si>
  <si>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</si>
  <si>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</si>
  <si>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</si>
  <si>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</si>
  <si>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</si>
  <si>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</si>
  <si>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</si>
  <si>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</si>
  <si>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</si>
  <si>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</si>
  <si>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</si>
  <si>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</si>
  <si>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</si>
  <si>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</si>
  <si>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</si>
  <si>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</si>
  <si>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</si>
  <si>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</si>
  <si>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</si>
  <si>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</si>
  <si>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</si>
  <si>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</si>
  <si>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</si>
  <si>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</si>
  <si>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</si>
  <si>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</si>
  <si>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</si>
  <si>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</si>
  <si>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</si>
  <si>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</si>
  <si>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</si>
  <si>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</si>
  <si>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</si>
  <si>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</si>
  <si>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</si>
  <si>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</si>
  <si>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</si>
  <si>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</si>
  <si>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</si>
  <si>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</si>
  <si>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</si>
  <si>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</si>
  <si>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</si>
  <si>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</si>
  <si>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</si>
  <si>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</si>
  <si>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</si>
  <si>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</si>
  <si>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</si>
  <si>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</si>
  <si>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</si>
  <si>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</si>
  <si>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</si>
  <si>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</si>
  <si>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</si>
  <si>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</si>
  <si>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</si>
  <si>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</si>
  <si>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</si>
  <si>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</si>
  <si>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</si>
  <si>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</si>
  <si>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</si>
  <si>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</si>
  <si>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</si>
  <si>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</si>
  <si>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</si>
  <si>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</si>
  <si>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</si>
  <si>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</si>
  <si>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</si>
  <si>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</si>
  <si>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</si>
  <si>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</si>
  <si>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</si>
  <si>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</si>
  <si>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</si>
  <si>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</si>
  <si>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</si>
  <si>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</si>
  <si>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</si>
  <si>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</si>
  <si>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</si>
  <si>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</si>
  <si>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</si>
  <si>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</si>
  <si>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</si>
  <si>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</si>
  <si>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</si>
  <si>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</si>
  <si>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</si>
  <si>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</si>
  <si>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</si>
  <si>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</si>
  <si>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</si>
  <si>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</si>
  <si>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</si>
  <si>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</si>
  <si>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</si>
  <si>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</si>
  <si>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</si>
  <si>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</si>
  <si>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</si>
  <si>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</si>
  <si>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</si>
  <si>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</si>
  <si>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</si>
  <si>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</si>
  <si>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</si>
  <si>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</si>
  <si>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</si>
  <si>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</si>
  <si>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</si>
  <si>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</si>
  <si>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</si>
  <si>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</si>
  <si>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</si>
  <si>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</si>
  <si>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</si>
  <si>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</si>
  <si>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</si>
  <si>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</si>
  <si>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</si>
  <si>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</si>
  <si>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</si>
  <si>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</si>
  <si>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</si>
  <si>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</si>
  <si>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</si>
  <si>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</si>
  <si>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</si>
  <si>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</si>
  <si>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</si>
  <si>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</si>
  <si>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</si>
  <si>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</si>
  <si>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</si>
  <si>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</si>
  <si>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</si>
  <si>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</si>
  <si>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</si>
  <si>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</si>
  <si>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</si>
  <si>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</si>
  <si>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</si>
  <si>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</si>
  <si>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</si>
  <si>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</si>
  <si>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</si>
  <si>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</si>
  <si>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</si>
  <si>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</si>
  <si>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</si>
  <si>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</si>
  <si>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</si>
  <si>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</si>
  <si>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</si>
  <si>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</si>
  <si>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</si>
  <si>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</si>
  <si>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</si>
  <si>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</si>
  <si>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</si>
  <si>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</si>
  <si>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</si>
  <si>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</si>
  <si>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</si>
  <si>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</si>
  <si>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</si>
  <si>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</si>
  <si>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</si>
  <si>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</si>
  <si>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</si>
  <si>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</si>
  <si>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</si>
  <si>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</si>
  <si>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</si>
  <si>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</si>
  <si>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</si>
  <si>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</si>
  <si>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</si>
  <si>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</si>
  <si>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</si>
  <si>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</si>
  <si>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</si>
  <si>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</si>
  <si>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</si>
  <si>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</si>
  <si>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</si>
  <si>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</si>
  <si>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</si>
  <si>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</si>
  <si>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</si>
  <si>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</si>
  <si>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</si>
  <si>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</si>
  <si>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</si>
  <si>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</si>
  <si>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</si>
  <si>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</si>
  <si>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</si>
  <si>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</si>
  <si>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</si>
  <si>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</si>
  <si>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</si>
  <si>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</si>
  <si>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</si>
  <si>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</si>
  <si>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</si>
  <si>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</si>
  <si>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</si>
  <si>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</si>
  <si>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</si>
  <si>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</si>
  <si>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</si>
  <si>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</si>
  <si>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</si>
  <si>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</si>
  <si>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</si>
  <si>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</si>
  <si>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</si>
  <si>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</si>
  <si>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</si>
  <si>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</si>
  <si>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</si>
  <si>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</si>
  <si>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</si>
  <si>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</si>
  <si>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</si>
  <si>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</si>
  <si>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</si>
  <si>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</si>
  <si>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</si>
  <si>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</si>
  <si>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</si>
  <si>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</si>
  <si>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</si>
  <si>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</si>
  <si>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</si>
  <si>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</si>
  <si>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</si>
  <si>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</si>
  <si>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</si>
  <si>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</si>
  <si>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</si>
  <si>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</si>
  <si>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</si>
  <si>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</si>
  <si>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</si>
  <si>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</si>
  <si>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</si>
  <si>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</si>
  <si>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</si>
  <si>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</si>
  <si>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</si>
  <si>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</si>
  <si>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</si>
  <si>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</si>
  <si>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</si>
  <si>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</si>
  <si>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</si>
  <si>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</si>
  <si>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</si>
  <si>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</si>
  <si>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</si>
  <si>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</si>
  <si>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</si>
  <si>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</si>
  <si>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</si>
  <si>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</si>
  <si>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</si>
  <si>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</si>
  <si>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</si>
  <si>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</si>
  <si>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</si>
  <si>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</si>
  <si>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</si>
  <si>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</si>
  <si>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</si>
  <si>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</si>
  <si>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</si>
  <si>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</si>
  <si>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</si>
  <si>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</si>
  <si>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</si>
  <si>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</si>
  <si>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</si>
  <si>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</si>
  <si>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</si>
  <si>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</si>
  <si>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</si>
  <si>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</si>
  <si>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</si>
  <si>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</si>
  <si>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</si>
  <si>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</si>
  <si>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</si>
  <si>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</si>
  <si>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</si>
  <si>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</si>
  <si>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</si>
  <si>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</si>
  <si>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</si>
  <si>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</si>
  <si>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</si>
  <si>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</si>
  <si>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</si>
  <si>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</si>
  <si>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</si>
  <si>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</si>
  <si>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</si>
  <si>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</si>
  <si>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</si>
  <si>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</si>
  <si>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</si>
  <si>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</si>
  <si>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</si>
  <si>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</si>
  <si>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</si>
  <si>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</si>
  <si>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</si>
  <si>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</si>
  <si>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</si>
  <si>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</si>
  <si>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</si>
  <si>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</si>
  <si>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</si>
  <si>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</si>
  <si>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</si>
  <si>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</si>
  <si>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</si>
  <si>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</si>
  <si>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</si>
  <si>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</si>
  <si>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</si>
  <si>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</si>
  <si>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</si>
  <si>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</si>
  <si>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</si>
  <si>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</si>
  <si>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</si>
  <si>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</si>
  <si>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</si>
  <si>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</si>
  <si>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</si>
  <si>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</si>
  <si>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</si>
  <si>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</si>
  <si>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</si>
  <si>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</si>
  <si>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</si>
  <si>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</si>
  <si>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</si>
  <si>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</si>
  <si>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</si>
  <si>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</si>
  <si>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</si>
  <si>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</si>
  <si>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</si>
  <si>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</si>
  <si>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</si>
  <si>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</si>
  <si>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</si>
  <si>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</si>
  <si>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</si>
  <si>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</si>
  <si>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</si>
  <si>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</si>
  <si>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</si>
  <si>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</si>
  <si>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</si>
  <si>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</si>
  <si>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</si>
  <si>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</si>
  <si>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</si>
  <si>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</si>
  <si>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</si>
  <si>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</si>
  <si>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</si>
  <si>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</si>
  <si>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</si>
  <si>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</si>
  <si>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</si>
  <si>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</si>
  <si>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</si>
  <si>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</si>
  <si>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</si>
  <si>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</si>
  <si>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</si>
  <si>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</si>
  <si>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</si>
  <si>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</si>
  <si>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</si>
  <si>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</si>
  <si>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</si>
  <si>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</si>
  <si>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</si>
  <si>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</si>
  <si>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</si>
  <si>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</si>
  <si>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</si>
  <si>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</si>
  <si>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</si>
  <si>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</si>
  <si>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</si>
  <si>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</si>
  <si>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</si>
  <si>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</si>
  <si>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</si>
  <si>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</si>
  <si>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</si>
  <si>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</si>
  <si>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</si>
  <si>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</si>
  <si>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</si>
  <si>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</si>
  <si>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</si>
  <si>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</si>
  <si>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</si>
  <si>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</si>
  <si>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</si>
  <si>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</si>
  <si>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</si>
  <si>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</si>
  <si>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</si>
  <si>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</si>
  <si>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</si>
  <si>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</si>
  <si>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</si>
  <si>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</si>
  <si>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</si>
  <si>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</si>
  <si>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</si>
  <si>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</si>
  <si>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</si>
  <si>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</si>
  <si>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</si>
  <si>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</si>
  <si>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</si>
  <si>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</si>
  <si>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</si>
  <si>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</si>
  <si>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</si>
  <si>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</si>
  <si>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</si>
  <si>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</si>
  <si>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</si>
  <si>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</si>
  <si>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</si>
  <si>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</si>
  <si>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</si>
  <si>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</si>
  <si>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</si>
  <si>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</si>
  <si>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</si>
  <si>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</si>
  <si>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</si>
  <si>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</si>
  <si>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</si>
  <si>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</si>
  <si>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</si>
  <si>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</si>
  <si>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</si>
  <si>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</si>
  <si>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</si>
  <si>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</si>
  <si>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</si>
  <si>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</si>
  <si>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</si>
  <si>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</si>
  <si>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</si>
  <si>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</si>
  <si>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</si>
  <si>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</si>
  <si>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</si>
  <si>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</si>
  <si>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</si>
  <si>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</si>
  <si>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</si>
  <si>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</si>
  <si>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</si>
  <si>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</si>
  <si>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</si>
  <si>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</si>
  <si>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</si>
  <si>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</si>
  <si>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</si>
  <si>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</si>
  <si>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</si>
  <si>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</si>
  <si>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</si>
  <si>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</si>
  <si>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</si>
  <si>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</si>
  <si>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</si>
  <si>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</si>
  <si>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</si>
  <si>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</si>
  <si>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</si>
  <si>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</si>
  <si>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</si>
  <si>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</si>
  <si>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</si>
  <si>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</si>
  <si>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</si>
  <si>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</si>
  <si>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</si>
  <si>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</si>
  <si>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</si>
  <si>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</si>
  <si>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</si>
  <si>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</si>
  <si>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</si>
  <si>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</si>
  <si>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</si>
  <si>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</si>
  <si>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</si>
  <si>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</si>
  <si>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</si>
  <si>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</si>
  <si>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</si>
  <si>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</si>
  <si>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</si>
  <si>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</si>
  <si>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</si>
  <si>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</si>
  <si>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</si>
  <si>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</si>
  <si>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</si>
  <si>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</si>
  <si>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</si>
  <si>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</si>
  <si>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</si>
  <si>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</si>
  <si>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</si>
  <si>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</si>
  <si>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</si>
  <si>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</si>
  <si>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</si>
  <si>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</si>
  <si>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</si>
  <si>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</si>
  <si>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</si>
  <si>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</si>
  <si>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</si>
  <si>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</si>
  <si>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</si>
  <si>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</si>
  <si>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</si>
  <si>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</si>
  <si>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</si>
  <si>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</si>
  <si>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</si>
  <si>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</si>
  <si>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</si>
  <si>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</si>
  <si>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</si>
  <si>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</si>
  <si>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</si>
  <si>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</si>
  <si>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</si>
  <si>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</si>
  <si>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</si>
  <si>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</si>
  <si>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</si>
  <si>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</si>
  <si>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</si>
  <si>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</si>
  <si>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</si>
  <si>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</si>
  <si>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</si>
  <si>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</si>
  <si>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</si>
  <si>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</si>
  <si>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</si>
  <si>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</si>
  <si>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</si>
  <si>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</si>
  <si>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</si>
  <si>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</si>
  <si>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</si>
  <si>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</si>
  <si>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</si>
  <si>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</si>
  <si>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</si>
  <si>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</si>
  <si>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</si>
  <si>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</si>
  <si>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</si>
  <si>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</si>
  <si>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</si>
  <si>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</si>
  <si>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</si>
  <si>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</si>
  <si>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</si>
  <si>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</si>
  <si>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</si>
  <si>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</si>
  <si>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</si>
  <si>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</si>
  <si>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</si>
  <si>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</si>
  <si>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</si>
  <si>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</si>
  <si>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</si>
  <si>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</si>
  <si>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</si>
  <si>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</si>
  <si>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</si>
  <si>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</si>
  <si>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</si>
  <si>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</si>
  <si>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</si>
  <si>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</si>
  <si>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</si>
  <si>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</si>
  <si>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</si>
  <si>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</si>
  <si>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</si>
  <si>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</si>
  <si>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</si>
  <si>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</si>
  <si>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</si>
  <si>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</si>
  <si>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</si>
  <si>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</si>
  <si>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</si>
  <si>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</si>
  <si>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</si>
  <si>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</si>
  <si>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</si>
  <si>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</si>
  <si>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</si>
  <si>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</si>
  <si>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</si>
  <si>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</si>
  <si>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</si>
  <si>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</si>
  <si>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</si>
  <si>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</si>
  <si>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</si>
  <si>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</si>
  <si>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</si>
  <si>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</si>
  <si>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</si>
  <si>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</si>
  <si>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</si>
  <si>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</si>
  <si>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</si>
  <si>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</si>
  <si>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</si>
  <si>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</si>
  <si>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</si>
  <si>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</si>
  <si>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</si>
  <si>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</si>
  <si>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</si>
  <si>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</si>
  <si>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</si>
  <si>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</si>
  <si>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</si>
  <si>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</si>
  <si>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</si>
  <si>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</si>
  <si>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</si>
  <si>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</si>
  <si>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</si>
  <si>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</si>
  <si>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</si>
  <si>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</si>
  <si>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</si>
  <si>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</si>
  <si>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</si>
  <si>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</si>
  <si>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</si>
  <si>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</si>
  <si>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</si>
  <si>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</si>
  <si>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</si>
  <si>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</si>
  <si>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</si>
  <si>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</si>
  <si>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</si>
  <si>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</si>
  <si>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</si>
  <si>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</si>
  <si>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</si>
  <si>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</si>
  <si>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</si>
  <si>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</si>
  <si>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</si>
  <si>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</si>
  <si>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</si>
  <si>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</si>
  <si>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</si>
  <si>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</si>
  <si>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</si>
  <si>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</si>
  <si>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</si>
  <si>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</si>
  <si>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</si>
  <si>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</si>
  <si>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</si>
  <si>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</si>
  <si>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</si>
  <si>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</si>
  <si>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</si>
  <si>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</si>
  <si>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</si>
  <si>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</si>
  <si>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</si>
  <si>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</si>
  <si>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</si>
  <si>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</si>
  <si>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</si>
  <si>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</si>
  <si>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</si>
  <si>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</si>
  <si>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</si>
  <si>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</si>
  <si>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</si>
  <si>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</si>
  <si>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</si>
  <si>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</si>
  <si>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</si>
  <si>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</si>
  <si>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</si>
  <si>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</si>
  <si>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</si>
  <si>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</si>
  <si>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</si>
  <si>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</si>
  <si>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</si>
  <si>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</si>
  <si>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</si>
  <si>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</si>
  <si>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</si>
  <si>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</si>
  <si>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</si>
  <si>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</si>
  <si>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</si>
  <si>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</si>
  <si>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</si>
  <si>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</si>
  <si>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</si>
  <si>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</si>
  <si>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</si>
  <si>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</si>
  <si>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</si>
  <si>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</si>
  <si>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</si>
  <si>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</si>
  <si>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</si>
  <si>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</si>
  <si>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</si>
  <si>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</si>
  <si>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</si>
  <si>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</si>
  <si>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</si>
  <si>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</si>
  <si>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</si>
  <si>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</si>
  <si>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</si>
  <si>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</si>
  <si>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</si>
  <si>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</si>
  <si>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</si>
  <si>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</si>
  <si>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</si>
  <si>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</si>
  <si>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</si>
  <si>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</si>
  <si>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</si>
  <si>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</si>
  <si>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</si>
  <si>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</si>
  <si>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</si>
  <si>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</si>
  <si>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</si>
  <si>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</si>
  <si>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</si>
  <si>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</si>
  <si>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</si>
  <si>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</si>
  <si>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</si>
  <si>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</si>
  <si>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</si>
  <si>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</si>
  <si>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</si>
  <si>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</si>
  <si>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</si>
  <si>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</si>
  <si>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</si>
  <si>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</si>
  <si>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</si>
  <si>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</si>
  <si>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</si>
  <si>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</si>
  <si>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</si>
  <si>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</si>
  <si>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</si>
  <si>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</si>
  <si>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</si>
  <si>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</si>
  <si>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</si>
  <si>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</si>
  <si>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</si>
  <si>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</si>
  <si>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</si>
  <si>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</si>
  <si>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</si>
  <si>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</si>
  <si>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</si>
  <si>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</si>
  <si>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</si>
  <si>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</si>
  <si>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</si>
  <si>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</si>
  <si>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</si>
  <si>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</si>
  <si>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</si>
  <si>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</si>
  <si>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</si>
  <si>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</si>
  <si>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</si>
  <si>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</si>
  <si>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</si>
  <si>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</si>
  <si>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</si>
  <si>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</si>
  <si>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</si>
  <si>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</si>
  <si>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</si>
  <si>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</si>
  <si>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</si>
  <si>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</si>
  <si>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</si>
  <si>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</si>
  <si>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</si>
  <si>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</si>
  <si>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</si>
  <si>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</si>
  <si>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</si>
  <si>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</si>
  <si>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</si>
  <si>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</si>
  <si>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</si>
  <si>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</si>
  <si>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</si>
  <si>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</si>
  <si>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</si>
  <si>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</si>
  <si>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</si>
  <si>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</si>
  <si>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</si>
  <si>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</si>
  <si>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</si>
  <si>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</si>
  <si>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</si>
  <si>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</si>
  <si>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</si>
  <si>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</si>
  <si>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</si>
  <si>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</si>
  <si>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</si>
  <si>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</si>
  <si>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</si>
  <si>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</si>
  <si>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</si>
  <si>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</si>
  <si>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</si>
  <si>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</si>
  <si>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</si>
  <si>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</si>
  <si>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</si>
  <si>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</si>
  <si>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</si>
  <si>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</si>
  <si>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</si>
  <si>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</si>
  <si>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</si>
  <si>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</si>
  <si>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</si>
  <si>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</si>
  <si>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</si>
  <si>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</si>
  <si>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</si>
  <si>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</si>
  <si>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</si>
  <si>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</si>
  <si>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</si>
  <si>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</si>
  <si>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</si>
  <si>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</si>
  <si>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</si>
  <si>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</si>
  <si>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</si>
  <si>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</si>
  <si>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</si>
  <si>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</si>
  <si>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</si>
  <si>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</si>
  <si>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</si>
  <si>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</si>
  <si>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</si>
  <si>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</si>
  <si>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</si>
  <si>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</si>
  <si>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</si>
  <si>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</si>
  <si>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</si>
  <si>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</si>
  <si>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</si>
  <si>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</si>
  <si>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</si>
  <si>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</si>
  <si>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</si>
  <si>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</si>
  <si>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</si>
  <si>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</si>
  <si>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</si>
  <si>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</si>
  <si>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</si>
  <si>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</si>
  <si>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</si>
  <si>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</si>
  <si>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</si>
  <si>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</si>
  <si>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</si>
  <si>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</si>
  <si>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</si>
  <si>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</si>
  <si>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</si>
  <si>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</si>
  <si>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</si>
  <si>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</si>
  <si>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</si>
  <si>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</si>
  <si>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</si>
  <si>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</si>
  <si>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</si>
  <si>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</si>
  <si>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</si>
  <si>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</si>
  <si>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</si>
  <si>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</si>
  <si>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</si>
  <si>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</si>
  <si>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</si>
  <si>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</si>
  <si>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</si>
  <si>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</si>
  <si>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</si>
  <si>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</si>
  <si>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</si>
  <si>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</si>
  <si>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</si>
  <si>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</si>
  <si>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</si>
  <si>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</si>
  <si>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</si>
  <si>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</si>
  <si>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</si>
  <si>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</si>
  <si>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</si>
  <si>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</si>
  <si>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</si>
  <si>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</si>
  <si>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</si>
  <si>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</si>
  <si>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</si>
  <si>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</si>
  <si>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</si>
  <si>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</si>
  <si>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</si>
  <si>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</si>
  <si>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</si>
  <si>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</si>
  <si>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</si>
  <si>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</si>
  <si>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</si>
  <si>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</si>
  <si>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</si>
  <si>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</si>
  <si>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</si>
  <si>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</si>
  <si>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</si>
  <si>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</si>
  <si>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</si>
  <si>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</si>
  <si>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</si>
  <si>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</si>
  <si>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</si>
  <si>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</si>
  <si>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</si>
  <si>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</si>
  <si>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</si>
  <si>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</si>
  <si>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</si>
  <si>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</si>
  <si>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</si>
  <si>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</si>
  <si>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</si>
  <si>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</si>
  <si>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</si>
  <si>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</si>
  <si>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</si>
  <si>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</si>
  <si>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</si>
  <si>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</si>
  <si>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</si>
  <si>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</si>
  <si>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</si>
  <si>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</si>
  <si>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</si>
  <si>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</si>
  <si>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</si>
  <si>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</si>
  <si>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</si>
  <si>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</si>
  <si>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</si>
  <si>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</si>
  <si>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</si>
  <si>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</si>
  <si>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</si>
  <si>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</si>
  <si>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</si>
  <si>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</si>
  <si>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</si>
  <si>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</si>
  <si>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</si>
  <si>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</si>
  <si>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</si>
  <si>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</si>
  <si>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</si>
  <si>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</si>
  <si>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</si>
  <si>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</si>
  <si>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</si>
  <si>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</si>
  <si>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</si>
  <si>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</si>
  <si>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</si>
  <si>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</si>
  <si>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</si>
  <si>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</si>
  <si>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</si>
  <si>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</si>
  <si>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</si>
  <si>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</si>
  <si>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</si>
  <si>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</si>
  <si>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</si>
  <si>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</si>
  <si>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</si>
  <si>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</si>
  <si>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</si>
  <si>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</si>
  <si>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</si>
  <si>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</si>
  <si>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</si>
  <si>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</si>
  <si>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</si>
  <si>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</si>
  <si>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</si>
  <si>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</si>
  <si>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</si>
  <si>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</si>
  <si>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</si>
  <si>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</si>
  <si>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</si>
  <si>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</si>
  <si>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</si>
  <si>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</si>
  <si>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</si>
  <si>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</si>
  <si>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</si>
  <si>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</si>
  <si>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</si>
  <si>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</si>
  <si>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</si>
  <si>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</si>
  <si>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</si>
  <si>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</si>
  <si>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</si>
  <si>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</si>
  <si>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</si>
  <si>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</si>
  <si>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</si>
  <si>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</si>
  <si>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</si>
  <si>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</si>
  <si>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</si>
  <si>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</si>
  <si>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</si>
  <si>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</si>
  <si>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</si>
  <si>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</si>
  <si>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</si>
  <si>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</si>
  <si>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</si>
  <si>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</si>
  <si>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</si>
  <si>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</si>
  <si>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</si>
  <si>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</si>
  <si>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</si>
  <si>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</si>
  <si>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</si>
  <si>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</si>
  <si>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</si>
  <si>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</si>
  <si>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</si>
  <si>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</si>
  <si>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</si>
  <si>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</si>
  <si>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</si>
  <si>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</si>
  <si>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</si>
  <si>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</si>
  <si>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</si>
  <si>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</si>
  <si>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</si>
  <si>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</si>
  <si>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</si>
  <si>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</si>
  <si>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</si>
  <si>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</si>
  <si>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</si>
  <si>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</si>
  <si>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</si>
  <si>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</si>
  <si>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</si>
  <si>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</si>
  <si>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</si>
  <si>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</si>
  <si>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</si>
  <si>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</si>
  <si>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</si>
  <si>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</si>
  <si>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</si>
  <si>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</si>
  <si>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</si>
  <si>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</si>
  <si>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</si>
  <si>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</si>
  <si>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</si>
  <si>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</si>
  <si>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</si>
  <si>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</si>
  <si>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</si>
  <si>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</si>
  <si>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</si>
  <si>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</si>
  <si>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</si>
  <si>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</si>
  <si>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</si>
  <si>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</si>
  <si>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</si>
  <si>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</si>
  <si>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</si>
  <si>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</si>
  <si>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</si>
  <si>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</si>
  <si>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</si>
  <si>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</si>
  <si>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</si>
  <si>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</si>
  <si>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</si>
  <si>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</si>
  <si>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</si>
  <si>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</si>
  <si>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</si>
  <si>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</si>
  <si>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</si>
  <si>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</si>
  <si>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</si>
  <si>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</si>
  <si>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</si>
  <si>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</si>
  <si>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</si>
  <si>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</si>
  <si>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</si>
  <si>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</si>
  <si>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</si>
  <si>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</si>
  <si>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</si>
  <si>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</si>
  <si>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</si>
  <si>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</si>
  <si>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</si>
  <si>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</si>
  <si>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</si>
  <si>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</si>
  <si>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</si>
  <si>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</si>
  <si>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</si>
  <si>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</si>
  <si>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</si>
  <si>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</si>
  <si>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</si>
  <si>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</si>
  <si>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</si>
  <si>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</si>
  <si>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</si>
  <si>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</si>
  <si>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</si>
  <si>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</si>
  <si>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</si>
  <si>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</si>
  <si>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</si>
  <si>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</si>
  <si>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</si>
  <si>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</si>
  <si>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</si>
  <si>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</si>
  <si>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</si>
  <si>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</si>
  <si>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</si>
  <si>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</si>
  <si>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</si>
  <si>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</si>
  <si>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</si>
  <si>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</si>
  <si>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</si>
  <si>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</si>
  <si>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</si>
  <si>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</si>
  <si>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</si>
  <si>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</si>
  <si>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</si>
  <si>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</si>
  <si>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</si>
  <si>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</si>
  <si>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</si>
  <si>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</si>
  <si>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</si>
  <si>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</si>
  <si>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</si>
  <si>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</si>
  <si>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</si>
  <si>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</si>
  <si>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</si>
  <si>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</si>
  <si>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</si>
  <si>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</si>
  <si>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</si>
  <si>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</si>
  <si>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</si>
  <si>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</si>
  <si>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</si>
  <si>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</si>
  <si>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</si>
  <si>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</si>
  <si>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</si>
  <si>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</si>
  <si>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</si>
  <si>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</si>
  <si>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</si>
  <si>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</si>
  <si>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</si>
  <si>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</si>
  <si>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</si>
  <si>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</si>
  <si>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</si>
  <si>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</si>
  <si>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</si>
  <si>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</si>
  <si>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</si>
  <si>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</si>
  <si>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</si>
  <si>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</si>
  <si>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</si>
  <si>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</si>
  <si>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</si>
  <si>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</si>
  <si>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</si>
  <si>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</si>
  <si>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</si>
  <si>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</si>
  <si>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</si>
  <si>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</si>
  <si>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</si>
  <si>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</si>
  <si>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</si>
  <si>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</si>
  <si>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</si>
  <si>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</si>
  <si>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</si>
  <si>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</si>
  <si>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</si>
  <si>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</si>
  <si>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</si>
  <si>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</si>
  <si>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</si>
  <si>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</si>
  <si>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</si>
  <si>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</si>
  <si>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</si>
  <si>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</si>
  <si>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</si>
  <si>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</si>
  <si>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</si>
  <si>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</si>
  <si>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</si>
  <si>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</si>
  <si>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</si>
  <si>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</si>
  <si>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</si>
  <si>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</si>
  <si>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</si>
  <si>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</si>
  <si>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</si>
  <si>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</si>
  <si>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</si>
  <si>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</si>
  <si>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</si>
  <si>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</si>
  <si>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</si>
  <si>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</si>
  <si>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</si>
  <si>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</si>
  <si>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</si>
  <si>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</si>
  <si>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</si>
  <si>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</si>
  <si>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</si>
  <si>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</si>
  <si>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</si>
  <si>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</si>
  <si>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</si>
  <si>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</si>
  <si>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</si>
  <si>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</si>
  <si>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</si>
  <si>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</si>
  <si>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</si>
  <si>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</si>
  <si>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</si>
  <si>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</si>
  <si>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</si>
  <si>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</si>
  <si>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</si>
  <si>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</si>
  <si>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</si>
  <si>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</si>
  <si>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</si>
  <si>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</si>
  <si>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</si>
  <si>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</si>
  <si>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</si>
  <si>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</si>
  <si>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</si>
  <si>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</si>
  <si>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</si>
  <si>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</si>
  <si>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</si>
  <si>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</si>
  <si>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</si>
  <si>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</si>
  <si>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</si>
  <si>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</si>
  <si>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</si>
  <si>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</si>
  <si>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</si>
  <si>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</si>
  <si>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</si>
  <si>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</si>
  <si>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</si>
  <si>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</si>
  <si>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</si>
  <si>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</si>
  <si>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</si>
  <si>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</si>
  <si>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</si>
  <si>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</si>
  <si>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</si>
  <si>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</si>
  <si>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</si>
  <si>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</si>
  <si>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</si>
  <si>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</si>
  <si>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</si>
  <si>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</si>
  <si>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</si>
  <si>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</si>
  <si>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</si>
  <si>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</si>
  <si>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</si>
  <si>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</si>
  <si>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</si>
  <si>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</si>
  <si>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</si>
  <si>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</si>
  <si>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</si>
  <si>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</si>
  <si>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</si>
  <si>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</si>
  <si>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</si>
  <si>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</si>
  <si>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</si>
  <si>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</si>
  <si>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</si>
  <si>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</si>
  <si>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</si>
  <si>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</si>
  <si>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</si>
  <si>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</si>
  <si>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</si>
  <si>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</si>
  <si>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</si>
  <si>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</si>
  <si>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</si>
  <si>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</si>
  <si>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</si>
  <si>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</si>
  <si>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</si>
  <si>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</si>
  <si>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</si>
  <si>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</si>
  <si>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</si>
  <si>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</si>
  <si>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</si>
  <si>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</si>
  <si>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</si>
  <si>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</si>
  <si>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</si>
  <si>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</si>
  <si>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</si>
  <si>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</si>
  <si>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</si>
  <si>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</si>
  <si>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</si>
  <si>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</si>
  <si>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</si>
  <si>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</si>
  <si>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</si>
  <si>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</si>
  <si>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</si>
  <si>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</si>
  <si>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</si>
  <si>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</si>
  <si>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</si>
  <si>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</si>
  <si>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</si>
  <si>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</si>
  <si>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</si>
  <si>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</si>
  <si>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</si>
  <si>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</si>
  <si>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</si>
  <si>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</si>
  <si>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</si>
  <si>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</si>
  <si>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</si>
  <si>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</si>
  <si>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</si>
  <si>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</si>
  <si>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</si>
  <si>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</si>
  <si>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</si>
  <si>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</si>
  <si>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</si>
  <si>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</si>
  <si>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</si>
  <si>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</si>
  <si>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</si>
  <si>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</si>
  <si>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</si>
  <si>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</si>
  <si>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</si>
  <si>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</si>
  <si>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</si>
  <si>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</si>
  <si>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</si>
  <si>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</si>
  <si>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</si>
  <si>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</si>
  <si>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</si>
  <si>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</si>
  <si>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</si>
  <si>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</si>
  <si>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</si>
  <si>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</si>
  <si>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</si>
  <si>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</si>
  <si>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</si>
  <si>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</si>
  <si>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</si>
  <si>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</si>
  <si>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</si>
  <si>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</si>
  <si>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</si>
  <si>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</si>
  <si>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</si>
  <si>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</si>
  <si>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</si>
  <si>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</si>
  <si>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</si>
  <si>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</si>
  <si>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</si>
  <si>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</si>
  <si>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</si>
  <si>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</si>
  <si>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</si>
  <si>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</si>
  <si>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</si>
  <si>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</si>
  <si>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</si>
  <si>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</si>
  <si>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</si>
  <si>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</si>
  <si>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</si>
  <si>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</si>
  <si>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</si>
  <si>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</si>
  <si>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</si>
  <si>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</si>
  <si>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</si>
  <si>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</si>
  <si>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</si>
  <si>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</si>
  <si>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</si>
  <si>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</si>
  <si>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</si>
  <si>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</si>
  <si>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</si>
  <si>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</si>
  <si>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</si>
  <si>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</si>
  <si>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</si>
  <si>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</si>
  <si>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</si>
  <si>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</si>
  <si>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</si>
  <si>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</si>
  <si>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</si>
  <si>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</si>
  <si>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</si>
  <si>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</si>
  <si>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</si>
  <si>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</si>
  <si>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</si>
  <si>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</si>
  <si>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</si>
  <si>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</si>
  <si>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</si>
  <si>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</si>
  <si>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</si>
  <si>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</si>
  <si>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</si>
  <si>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</si>
  <si>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</si>
  <si>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</si>
  <si>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</si>
  <si>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</si>
  <si>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</si>
  <si>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</si>
  <si>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</si>
  <si>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</si>
  <si>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</si>
  <si>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</si>
  <si>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</si>
  <si>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</si>
  <si>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</si>
  <si>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</si>
  <si>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</si>
  <si>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</si>
  <si>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</si>
  <si>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</si>
  <si>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</si>
  <si>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</si>
  <si>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</si>
  <si>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</si>
  <si>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</si>
  <si>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</si>
  <si>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</si>
  <si>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</si>
  <si>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</si>
  <si>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</si>
  <si>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</si>
  <si>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</si>
  <si>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</si>
  <si>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</si>
  <si>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</si>
  <si>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</si>
  <si>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</si>
  <si>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</si>
  <si>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</si>
  <si>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</si>
  <si>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</si>
  <si>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</si>
  <si>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</si>
  <si>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</si>
  <si>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</si>
  <si>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</si>
  <si>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</si>
  <si>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</si>
  <si>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</si>
  <si>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</si>
  <si>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</si>
  <si>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</si>
  <si>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</si>
  <si>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</si>
  <si>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</si>
  <si>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</si>
  <si>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</si>
  <si>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</si>
  <si>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</si>
  <si>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</si>
  <si>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</si>
  <si>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</si>
  <si>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</si>
  <si>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</si>
  <si>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</si>
  <si>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</si>
  <si>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</si>
  <si>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</si>
  <si>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</si>
  <si>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</si>
  <si>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</si>
  <si>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</si>
  <si>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</si>
  <si>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</si>
  <si>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</si>
  <si>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</si>
  <si>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</si>
  <si>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</si>
  <si>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</si>
  <si>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</si>
  <si>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</si>
  <si>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</si>
  <si>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</si>
  <si>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</si>
  <si>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</si>
  <si>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</si>
  <si>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</si>
  <si>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</si>
  <si>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</si>
  <si>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</si>
  <si>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</si>
  <si>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</si>
  <si>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</si>
  <si>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</si>
  <si>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</si>
  <si>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</si>
  <si>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</si>
  <si>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</si>
  <si>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</si>
  <si>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</si>
  <si>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</si>
  <si>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</si>
  <si>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</si>
  <si>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</si>
  <si>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</si>
  <si>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</si>
  <si>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</si>
  <si>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</si>
  <si>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</si>
  <si>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</si>
  <si>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</si>
  <si>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</si>
  <si>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</si>
  <si>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</si>
  <si>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</si>
  <si>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</si>
  <si>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</si>
  <si>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</si>
  <si>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</si>
  <si>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</si>
  <si>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</si>
  <si>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</si>
  <si>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</si>
  <si>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</si>
  <si>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</si>
  <si>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</si>
  <si>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</si>
  <si>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</si>
  <si>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</si>
  <si>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</si>
  <si>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</si>
  <si>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</si>
  <si>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</si>
  <si>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</si>
  <si>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</si>
  <si>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</si>
  <si>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</si>
  <si>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</si>
  <si>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</si>
  <si>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</si>
  <si>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</si>
  <si>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</si>
  <si>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</si>
  <si>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</si>
  <si>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</si>
  <si>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</si>
  <si>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</si>
  <si>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</si>
  <si>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</si>
  <si>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</si>
  <si>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</si>
  <si>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</si>
  <si>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</si>
  <si>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</si>
  <si>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</si>
  <si>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</si>
  <si>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</si>
  <si>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</si>
  <si>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</si>
  <si>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</si>
  <si>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</si>
  <si>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</si>
  <si>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</si>
  <si>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</si>
  <si>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</si>
  <si>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</si>
  <si>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</si>
  <si>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</si>
  <si>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</si>
  <si>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</si>
  <si>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</si>
  <si>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</si>
  <si>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</si>
  <si>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</si>
  <si>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</si>
  <si>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</si>
  <si>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</si>
  <si>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</si>
  <si>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</si>
  <si>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</si>
  <si>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</si>
  <si>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</si>
  <si>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</si>
  <si>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</si>
  <si>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</si>
  <si>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</si>
  <si>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</si>
  <si>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</si>
  <si>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</si>
  <si>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</si>
  <si>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</si>
  <si>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</si>
  <si>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</si>
  <si>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</si>
  <si>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</si>
  <si>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</si>
  <si>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</si>
  <si>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</si>
  <si>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</si>
  <si>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</si>
  <si>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</si>
  <si>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</si>
  <si>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</si>
  <si>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</si>
  <si>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</si>
  <si>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</si>
  <si>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</si>
  <si>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</si>
  <si>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</si>
  <si>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</si>
  <si>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</si>
  <si>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</si>
  <si>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</si>
  <si>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</si>
  <si>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</si>
  <si>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</si>
  <si>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</si>
  <si>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</si>
  <si>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</si>
  <si>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</si>
  <si>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</si>
  <si>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</si>
  <si>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</si>
  <si>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</si>
  <si>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</si>
  <si>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</si>
  <si>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</si>
  <si>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</si>
  <si>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</si>
  <si>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</si>
  <si>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</si>
  <si>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</si>
  <si>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</si>
  <si>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</si>
  <si>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</si>
  <si>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</si>
  <si>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</si>
  <si>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</si>
  <si>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</si>
  <si>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</si>
  <si>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</si>
  <si>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</si>
  <si>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</si>
  <si>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</si>
  <si>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</si>
  <si>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</si>
  <si>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</si>
  <si>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</si>
  <si>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</si>
  <si>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</si>
  <si>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</si>
  <si>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</si>
  <si>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</si>
  <si>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</si>
  <si>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</si>
  <si>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</si>
  <si>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</si>
  <si>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</si>
  <si>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</si>
  <si>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</si>
  <si>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</si>
  <si>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</si>
  <si>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</si>
  <si>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</si>
  <si>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</si>
  <si>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</si>
  <si>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</si>
  <si>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</si>
  <si>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</si>
  <si>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</si>
  <si>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</si>
  <si>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</si>
  <si>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</si>
  <si>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</si>
  <si>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</si>
  <si>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</si>
  <si>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</si>
  <si>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</si>
  <si>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</si>
  <si>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</si>
  <si>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</si>
  <si>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</si>
  <si>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</si>
  <si>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</si>
  <si>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</si>
  <si>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</si>
  <si>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</si>
  <si>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</si>
  <si>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</si>
  <si>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</si>
  <si>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</si>
  <si>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</si>
  <si>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</si>
  <si>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</si>
  <si>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</si>
  <si>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</si>
  <si>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</si>
  <si>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</si>
  <si>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</si>
  <si>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</si>
  <si>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</si>
  <si>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</si>
  <si>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</si>
  <si>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</si>
  <si>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</si>
  <si>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</si>
  <si>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</si>
  <si>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</si>
  <si>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</si>
  <si>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</si>
  <si>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</si>
  <si>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</si>
  <si>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</si>
  <si>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</si>
  <si>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</si>
  <si>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</si>
  <si>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</si>
  <si>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</si>
  <si>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</si>
  <si>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</si>
  <si>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</si>
  <si>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</si>
  <si>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</si>
  <si>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</si>
  <si>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</si>
  <si>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</si>
  <si>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</si>
  <si>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</si>
  <si>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</si>
  <si>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</si>
  <si>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</si>
  <si>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</si>
  <si>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</si>
  <si>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</si>
  <si>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</si>
  <si>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</si>
  <si>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</si>
  <si>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</si>
  <si>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</si>
  <si>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</si>
  <si>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</si>
  <si>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</si>
  <si>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</si>
  <si>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</si>
  <si>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</si>
  <si>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</si>
  <si>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</si>
  <si>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</si>
  <si>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</si>
  <si>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</si>
  <si>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</si>
  <si>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</si>
  <si>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</si>
  <si>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</si>
  <si>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</si>
  <si>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</si>
  <si>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</si>
  <si>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</si>
  <si>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</si>
  <si>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</si>
  <si>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</si>
  <si>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</si>
  <si>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</si>
  <si>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</si>
  <si>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</si>
  <si>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</si>
  <si>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</si>
  <si>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</si>
  <si>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</si>
  <si>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</si>
  <si>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</si>
  <si>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</si>
  <si>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</si>
  <si>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</si>
  <si>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</si>
  <si>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</si>
  <si>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</si>
  <si>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</si>
  <si>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</si>
  <si>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</si>
  <si>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</si>
  <si>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</si>
  <si>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</si>
  <si>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</si>
  <si>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</si>
  <si>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</si>
  <si>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</si>
  <si>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</si>
  <si>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</si>
  <si>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</si>
  <si>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</si>
  <si>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</si>
  <si>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</si>
  <si>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</si>
  <si>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</si>
  <si>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</si>
  <si>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</si>
  <si>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</si>
  <si>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</si>
  <si>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</si>
  <si>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</si>
  <si>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</si>
  <si>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</si>
  <si>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</si>
  <si>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</si>
  <si>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</si>
  <si>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</si>
  <si>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</si>
  <si>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</si>
  <si>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</si>
  <si>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</si>
  <si>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</si>
  <si>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</si>
  <si>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</si>
  <si>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</si>
  <si>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</si>
  <si>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</si>
  <si>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</si>
  <si>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</si>
  <si>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</si>
  <si>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</si>
  <si>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</si>
  <si>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</si>
  <si>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</si>
  <si>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</si>
  <si>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</si>
  <si>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</si>
  <si>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</si>
  <si>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</si>
  <si>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</si>
  <si>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</si>
  <si>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</si>
  <si>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</si>
  <si>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</si>
  <si>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</si>
  <si>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</si>
  <si>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</si>
  <si>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</si>
  <si>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</si>
  <si>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</si>
  <si>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</si>
  <si>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</si>
  <si>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</si>
  <si>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</si>
  <si>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</si>
  <si>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</si>
  <si>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</si>
  <si>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</si>
  <si>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</si>
  <si>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</si>
  <si>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</si>
  <si>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</si>
  <si>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</si>
  <si>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</si>
  <si>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</si>
  <si>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</si>
  <si>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</si>
  <si>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</si>
  <si>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</si>
  <si>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</si>
  <si>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</si>
  <si>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</si>
  <si>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</si>
  <si>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</si>
  <si>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</si>
  <si>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</si>
  <si>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</si>
  <si>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</si>
  <si>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</si>
  <si>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</si>
  <si>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</si>
  <si>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</si>
  <si>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</si>
  <si>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</si>
  <si>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</si>
  <si>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</si>
  <si>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</si>
  <si>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</si>
  <si>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</si>
  <si>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</si>
  <si>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</si>
  <si>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</si>
  <si>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</si>
  <si>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</si>
  <si>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</si>
  <si>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</si>
  <si>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</si>
  <si>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</si>
  <si>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</si>
  <si>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</si>
  <si>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</si>
  <si>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</si>
  <si>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</si>
  <si>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</si>
  <si>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</si>
  <si>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</si>
  <si>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</si>
  <si>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</si>
  <si>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</si>
  <si>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</si>
  <si>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</si>
  <si>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</si>
  <si>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</si>
  <si>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</si>
  <si>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</si>
  <si>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</si>
  <si>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</si>
  <si>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</si>
  <si>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</si>
  <si>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</si>
  <si>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</si>
  <si>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</si>
  <si>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</si>
  <si>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</si>
  <si>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</si>
  <si>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</si>
  <si>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</si>
  <si>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</si>
  <si>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</si>
  <si>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</si>
  <si>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</si>
  <si>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</si>
  <si>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</si>
  <si>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</si>
  <si>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</si>
  <si>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</si>
  <si>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</si>
  <si>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</si>
  <si>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</si>
  <si>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</si>
  <si>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</si>
  <si>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</si>
  <si>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</si>
  <si>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</si>
  <si>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</si>
  <si>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</si>
  <si>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</si>
  <si>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</si>
  <si>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</si>
  <si>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</si>
  <si>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</si>
  <si>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</si>
  <si>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</si>
  <si>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</si>
  <si>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</si>
  <si>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</si>
  <si>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</si>
  <si>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</si>
  <si>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</si>
  <si>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</si>
  <si>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</si>
  <si>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</si>
  <si>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</si>
  <si>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</si>
  <si>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</si>
  <si>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</si>
  <si>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</si>
  <si>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</si>
  <si>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</si>
  <si>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</si>
  <si>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</si>
  <si>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</si>
  <si>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</si>
  <si>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</si>
  <si>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</si>
  <si>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</si>
  <si>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</si>
  <si>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</si>
  <si>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</si>
  <si>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</si>
  <si>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</si>
  <si>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</si>
  <si>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</si>
  <si>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</si>
  <si>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</si>
  <si>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</si>
  <si>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</si>
  <si>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</si>
  <si>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</si>
  <si>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</si>
  <si>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</si>
  <si>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</si>
  <si>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</si>
  <si>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</si>
  <si>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</si>
  <si>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</si>
  <si>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</si>
  <si>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</si>
  <si>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</si>
  <si>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</si>
  <si>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</si>
  <si>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</si>
  <si>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</si>
  <si>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</si>
  <si>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</si>
  <si>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</si>
  <si>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</si>
  <si>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</si>
  <si>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</si>
  <si>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</si>
  <si>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</si>
  <si>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</si>
  <si>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</si>
  <si>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</si>
  <si>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</si>
  <si>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</si>
  <si>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</si>
  <si>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</si>
  <si>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</si>
  <si>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</si>
  <si>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</si>
  <si>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</si>
  <si>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</si>
  <si>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</si>
  <si>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</si>
  <si>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</si>
  <si>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</si>
  <si>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</si>
  <si>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</si>
  <si>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</si>
  <si>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</si>
  <si>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</si>
  <si>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</si>
  <si>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</si>
  <si>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</si>
  <si>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</si>
  <si>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</si>
  <si>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</si>
  <si>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</si>
  <si>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</si>
  <si>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</si>
  <si>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</si>
  <si>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</si>
  <si>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</si>
  <si>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</si>
  <si>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</si>
  <si>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</si>
  <si>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</si>
  <si>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</si>
  <si>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</si>
  <si>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</si>
  <si>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</si>
  <si>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</si>
  <si>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</si>
  <si>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</si>
  <si>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</si>
  <si>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</si>
  <si>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</si>
  <si>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</si>
  <si>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</si>
  <si>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</si>
  <si>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</si>
  <si>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</si>
  <si>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</si>
  <si>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</si>
  <si>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</si>
  <si>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</si>
  <si>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</si>
  <si>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</si>
  <si>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</si>
  <si>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</si>
  <si>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</si>
  <si>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</si>
  <si>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</si>
  <si>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</si>
  <si>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</si>
  <si>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</si>
  <si>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</si>
  <si>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</si>
  <si>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</si>
  <si>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</si>
  <si>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</si>
  <si>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</si>
  <si>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</si>
  <si>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</si>
  <si>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</si>
  <si>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</si>
  <si>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</si>
  <si>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</si>
  <si>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</si>
  <si>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</si>
  <si>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</si>
  <si>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</si>
  <si>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</si>
  <si>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</si>
  <si>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</si>
  <si>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</si>
  <si>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</si>
  <si>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</si>
  <si>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</si>
  <si>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</si>
  <si>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</si>
  <si>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</si>
  <si>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</si>
  <si>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</si>
  <si>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</si>
  <si>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</si>
  <si>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</si>
  <si>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</si>
  <si>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</si>
  <si>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</si>
  <si>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</si>
  <si>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</si>
  <si>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</si>
  <si>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</si>
  <si>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</si>
  <si>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</si>
  <si>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</si>
  <si>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</si>
  <si>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</si>
  <si>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</si>
  <si>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</si>
  <si>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</si>
  <si>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</si>
  <si>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</si>
  <si>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</si>
  <si>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</si>
  <si>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</si>
  <si>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</si>
  <si>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</si>
  <si>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</si>
  <si>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</si>
  <si>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</si>
  <si>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</si>
  <si>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</si>
  <si>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</si>
  <si>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</si>
  <si>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</si>
  <si>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</si>
  <si>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</si>
  <si>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</si>
  <si>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</si>
  <si>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</si>
  <si>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</si>
  <si>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</si>
  <si>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</si>
  <si>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</si>
  <si>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</si>
  <si>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</si>
  <si>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</si>
  <si>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</si>
  <si>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</si>
  <si>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</si>
  <si>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</si>
  <si>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</si>
  <si>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</si>
  <si>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</si>
  <si>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</si>
  <si>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</si>
  <si>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</si>
  <si>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</si>
  <si>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</si>
  <si>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</si>
  <si>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</si>
  <si>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</si>
  <si>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</si>
  <si>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</si>
  <si>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</si>
  <si>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</si>
  <si>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</si>
  <si>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</si>
  <si>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</si>
  <si>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</si>
  <si>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</si>
  <si>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</si>
  <si>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</si>
  <si>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</si>
  <si>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</si>
  <si>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</si>
  <si>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</si>
  <si>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</si>
  <si>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</si>
  <si>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</si>
  <si>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</si>
  <si>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</si>
  <si>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</si>
  <si>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</si>
  <si>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</si>
  <si>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</si>
  <si>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</si>
  <si>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</si>
  <si>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</si>
  <si>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</si>
  <si>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</si>
  <si>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</si>
  <si>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</si>
  <si>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</si>
  <si>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</si>
  <si>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</si>
  <si>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</si>
  <si>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</si>
  <si>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</si>
  <si>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</si>
  <si>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</si>
  <si>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</si>
  <si>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</si>
  <si>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</si>
  <si>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</si>
  <si>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</si>
  <si>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</si>
  <si>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</si>
  <si>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</si>
  <si>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</si>
  <si>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</si>
  <si>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</si>
  <si>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</si>
  <si>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</si>
  <si>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</si>
  <si>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</si>
  <si>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</si>
  <si>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</si>
  <si>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</si>
  <si>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</si>
  <si>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</si>
  <si>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</si>
  <si>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</si>
  <si>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</si>
  <si>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</si>
  <si>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</si>
  <si>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</si>
  <si>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</si>
  <si>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</si>
  <si>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</si>
  <si>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</si>
  <si>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</si>
  <si>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</si>
  <si>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</si>
  <si>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</si>
  <si>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</si>
  <si>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</si>
  <si>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</si>
  <si>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</si>
  <si>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</si>
  <si>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</si>
  <si>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</si>
  <si>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</si>
  <si>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</si>
  <si>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</si>
  <si>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</si>
  <si>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</si>
  <si>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</si>
  <si>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</si>
  <si>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</si>
  <si>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</si>
  <si>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</si>
  <si>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</si>
  <si>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</si>
  <si>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</si>
  <si>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</si>
  <si>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</si>
  <si>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</si>
  <si>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</si>
  <si>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</si>
  <si>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</si>
  <si>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</si>
  <si>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</si>
  <si>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</si>
  <si>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</si>
  <si>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</si>
  <si>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</si>
  <si>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</si>
  <si>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</si>
  <si>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</si>
  <si>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</si>
  <si>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</si>
  <si>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</si>
  <si>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</si>
  <si>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</si>
  <si>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</si>
  <si>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</si>
  <si>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</si>
  <si>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</si>
  <si>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</si>
  <si>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</si>
  <si>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</si>
  <si>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</si>
  <si>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</si>
  <si>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</si>
  <si>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</si>
  <si>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</si>
  <si>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</si>
  <si>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</si>
  <si>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</si>
  <si>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</si>
  <si>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</si>
  <si>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</si>
  <si>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</si>
  <si>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</si>
  <si>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</si>
  <si>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</si>
  <si>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</si>
  <si>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</si>
  <si>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</si>
  <si>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</si>
  <si>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</si>
  <si>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</si>
  <si>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</si>
  <si>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</si>
  <si>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</si>
  <si>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</si>
  <si>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</si>
  <si>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</si>
  <si>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</si>
  <si>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</si>
  <si>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</si>
  <si>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</si>
  <si>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</si>
  <si>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</si>
  <si>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</si>
  <si>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</si>
  <si>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</si>
  <si>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</si>
  <si>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</si>
  <si>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</si>
  <si>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</si>
  <si>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</si>
  <si>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</si>
  <si>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</si>
  <si>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</si>
  <si>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</si>
  <si>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</si>
  <si>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</si>
  <si>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</si>
  <si>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</si>
  <si>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</si>
  <si>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</si>
  <si>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</si>
  <si>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</si>
  <si>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</si>
  <si>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</si>
  <si>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</si>
  <si>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</si>
  <si>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</si>
  <si>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</si>
  <si>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</si>
  <si>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</si>
  <si>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</si>
  <si>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</si>
  <si>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</si>
  <si>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</si>
  <si>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</si>
  <si>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</si>
  <si>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</si>
  <si>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</si>
  <si>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</si>
  <si>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</si>
  <si>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</si>
  <si>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</si>
  <si>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</si>
  <si>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</si>
  <si>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</si>
  <si>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</si>
  <si>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</si>
  <si>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</si>
  <si>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</si>
  <si>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</si>
  <si>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</si>
  <si>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</si>
  <si>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</si>
  <si>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</si>
  <si>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</si>
  <si>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</si>
  <si>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</si>
  <si>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</si>
  <si>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</si>
  <si>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</si>
  <si>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</si>
  <si>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</si>
  <si>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</si>
  <si>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</si>
  <si>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</si>
  <si>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</si>
  <si>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</si>
  <si>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</si>
  <si>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</si>
  <si>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</si>
  <si>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</si>
  <si>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</si>
  <si>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</si>
  <si>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</si>
  <si>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</si>
  <si>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</si>
  <si>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</si>
  <si>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</si>
  <si>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</si>
  <si>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</si>
  <si>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</si>
  <si>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</si>
  <si>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</si>
  <si>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</si>
  <si>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</si>
  <si>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</si>
  <si>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</si>
  <si>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</si>
  <si>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</si>
  <si>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</si>
  <si>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</si>
  <si>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</si>
  <si>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</si>
  <si>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</si>
  <si>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</si>
  <si>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</si>
  <si>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</si>
  <si>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</si>
  <si>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</si>
  <si>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</si>
  <si>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</si>
  <si>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</si>
  <si>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</si>
  <si>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</si>
  <si>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</si>
  <si>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</si>
  <si>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</si>
  <si>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</si>
  <si>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</si>
  <si>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</si>
  <si>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</si>
  <si>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</si>
  <si>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</si>
  <si>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</si>
  <si>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</si>
  <si>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</si>
  <si>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</si>
  <si>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</si>
  <si>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</si>
  <si>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</si>
  <si>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</si>
  <si>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</si>
  <si>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</si>
  <si>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</si>
  <si>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</si>
  <si>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</si>
  <si>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</si>
  <si>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</si>
  <si>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</si>
  <si>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</si>
  <si>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</si>
  <si>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</si>
  <si>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</si>
  <si>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</si>
  <si>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</si>
  <si>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</si>
  <si>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</si>
  <si>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</si>
  <si>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</si>
  <si>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</si>
  <si>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</si>
  <si>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</si>
  <si>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</si>
  <si>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</si>
  <si>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</si>
  <si>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</si>
  <si>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</si>
  <si>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</si>
  <si>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</si>
  <si>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</si>
  <si>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</si>
  <si>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</si>
  <si>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</si>
  <si>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</si>
  <si>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</si>
  <si>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</si>
  <si>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</si>
  <si>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</si>
  <si>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</si>
  <si>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</si>
  <si>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</si>
  <si>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</si>
  <si>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</si>
  <si>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</si>
  <si>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</si>
  <si>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</si>
  <si>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</si>
  <si>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</si>
  <si>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</si>
  <si>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</si>
  <si>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</si>
  <si>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</si>
  <si>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</si>
  <si>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</si>
  <si>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</si>
  <si>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</si>
  <si>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</si>
  <si>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</si>
  <si>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</si>
  <si>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</si>
  <si>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</si>
  <si>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</si>
  <si>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</si>
  <si>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</si>
  <si>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</si>
  <si>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</si>
  <si>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</si>
  <si>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</si>
  <si>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</si>
  <si>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</si>
  <si>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</si>
  <si>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</si>
  <si>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</si>
  <si>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</si>
  <si>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</si>
  <si>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</si>
  <si>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</si>
  <si>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</si>
  <si>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</si>
  <si>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</si>
  <si>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</si>
  <si>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</si>
  <si>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</si>
  <si>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</si>
  <si>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</si>
  <si>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</si>
  <si>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</si>
  <si>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</si>
  <si>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</si>
  <si>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</si>
  <si>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</si>
  <si>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</si>
  <si>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</si>
  <si>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</si>
  <si>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</si>
  <si>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</si>
  <si>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</si>
  <si>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</si>
  <si>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</si>
  <si>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</si>
  <si>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</si>
  <si>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</si>
  <si>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</si>
  <si>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</si>
  <si>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</si>
  <si>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</si>
  <si>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</si>
  <si>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</si>
  <si>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</si>
  <si>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</si>
  <si>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</si>
  <si>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</si>
  <si>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</si>
  <si>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</si>
  <si>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</si>
  <si>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</si>
  <si>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</si>
  <si>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</si>
  <si>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</si>
  <si>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</si>
  <si>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</si>
  <si>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</si>
  <si>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</si>
  <si>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</si>
  <si>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</si>
  <si>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</si>
  <si>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</si>
  <si>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</si>
  <si>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</si>
  <si>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</si>
  <si>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</si>
  <si>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</si>
  <si>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</si>
  <si>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</si>
  <si>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</si>
  <si>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</si>
  <si>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</si>
  <si>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</si>
  <si>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</si>
  <si>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</si>
  <si>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</si>
  <si>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</si>
  <si>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</si>
  <si>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</si>
  <si>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</si>
  <si>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</si>
  <si>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</si>
  <si>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</si>
  <si>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</si>
  <si>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</si>
  <si>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</si>
  <si>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</si>
  <si>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</si>
  <si>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</si>
  <si>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</si>
  <si>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</si>
  <si>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</si>
  <si>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</si>
  <si>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</si>
  <si>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</si>
  <si>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</si>
  <si>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</si>
  <si>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</si>
  <si>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</si>
  <si>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</si>
  <si>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</si>
  <si>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</si>
  <si>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</si>
  <si>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</si>
  <si>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</si>
  <si>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</si>
  <si>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</si>
  <si>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</si>
  <si>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</si>
  <si>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</si>
  <si>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</si>
  <si>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</si>
  <si>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</si>
  <si>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</si>
  <si>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</si>
  <si>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</si>
  <si>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</si>
  <si>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</si>
  <si>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</si>
  <si>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</si>
  <si>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</si>
  <si>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</si>
  <si>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</si>
  <si>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</si>
  <si>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</si>
  <si>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</si>
  <si>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</si>
  <si>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</si>
  <si>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</si>
  <si>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</si>
  <si>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</si>
  <si>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</si>
  <si>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</si>
  <si>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</si>
  <si>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</si>
  <si>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</si>
  <si>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</si>
  <si>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</si>
  <si>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</si>
  <si>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</si>
  <si>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</si>
  <si>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</si>
  <si>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</si>
  <si>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</si>
  <si>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</si>
  <si>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</si>
  <si>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</si>
  <si>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</si>
  <si>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</si>
  <si>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</si>
  <si>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</si>
  <si>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</si>
  <si>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</si>
  <si>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</si>
  <si>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</si>
  <si>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</si>
  <si>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</si>
  <si>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</si>
  <si>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</si>
  <si>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</si>
  <si>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</si>
  <si>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</si>
  <si>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</si>
  <si>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</si>
  <si>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</si>
  <si>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</si>
  <si>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</si>
  <si>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</si>
  <si>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</si>
  <si>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</si>
  <si>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</si>
  <si>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</si>
  <si>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</si>
  <si>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</si>
  <si>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</si>
  <si>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</si>
  <si>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</si>
  <si>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</si>
  <si>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</si>
  <si>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</si>
  <si>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</si>
  <si>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</si>
  <si>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</si>
  <si>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</si>
  <si>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</si>
  <si>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</si>
  <si>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</si>
  <si>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</si>
  <si>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</si>
  <si>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</si>
  <si>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</si>
  <si>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</si>
  <si>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</si>
  <si>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</si>
  <si>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</si>
  <si>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</si>
  <si>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</si>
  <si>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</si>
  <si>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</si>
  <si>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</si>
  <si>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</si>
  <si>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</si>
  <si>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</si>
  <si>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</si>
  <si>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</si>
  <si>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</si>
  <si>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</si>
  <si>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</si>
  <si>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</si>
  <si>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</si>
  <si>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</si>
  <si>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</si>
  <si>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</si>
  <si>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</si>
  <si>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</si>
  <si>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</si>
  <si>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</si>
  <si>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</si>
  <si>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</si>
  <si>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</si>
  <si>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</si>
  <si>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</si>
  <si>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</si>
  <si>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</si>
  <si>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</si>
  <si>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</si>
  <si>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</si>
  <si>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</si>
  <si>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</si>
  <si>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</si>
  <si>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</si>
  <si>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</si>
  <si>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</si>
  <si>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</si>
  <si>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</si>
  <si>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</si>
  <si>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</si>
  <si>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</si>
  <si>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</si>
  <si>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</si>
  <si>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</si>
  <si>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</si>
  <si>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</si>
  <si>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</si>
  <si>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</si>
  <si>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</si>
  <si>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</si>
  <si>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</si>
  <si>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</si>
  <si>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</si>
  <si>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</si>
  <si>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</si>
  <si>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</si>
  <si>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</si>
  <si>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</si>
  <si>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</si>
  <si>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</si>
  <si>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</si>
  <si>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</si>
  <si>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</si>
  <si>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</si>
  <si>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</si>
  <si>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</si>
  <si>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</si>
  <si>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</si>
  <si>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</si>
  <si>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</si>
  <si>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</si>
  <si>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</si>
  <si>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</si>
  <si>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</si>
  <si>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</si>
  <si>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</si>
  <si>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</si>
  <si>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</si>
  <si>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</si>
  <si>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</si>
  <si>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</si>
  <si>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</si>
  <si>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</si>
  <si>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</si>
  <si>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</si>
  <si>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</si>
  <si>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</si>
  <si>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</si>
  <si>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</si>
  <si>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</si>
  <si>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</si>
  <si>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</si>
  <si>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</si>
  <si>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</si>
  <si>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</si>
  <si>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</si>
  <si>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</si>
  <si>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</si>
  <si>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</si>
  <si>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</si>
  <si>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</si>
  <si>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</si>
  <si>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</si>
  <si>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</si>
  <si>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</si>
  <si>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</si>
  <si>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</si>
  <si>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</si>
  <si>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</si>
  <si>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</si>
  <si>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</si>
  <si>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</si>
  <si>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</si>
  <si>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</si>
  <si>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</si>
  <si>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</si>
  <si>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</si>
  <si>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</si>
  <si>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</si>
  <si>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</si>
  <si>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</si>
  <si>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</si>
  <si>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</si>
  <si>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</si>
  <si>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</si>
  <si>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</si>
  <si>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</si>
  <si>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</si>
  <si>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</si>
  <si>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</si>
  <si>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</si>
  <si>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</si>
  <si>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</si>
  <si>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</si>
  <si>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</si>
  <si>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</si>
  <si>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</si>
  <si>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</si>
  <si>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</si>
  <si>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</si>
  <si>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</si>
  <si>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</si>
  <si>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</si>
  <si>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</si>
  <si>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</si>
  <si>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</si>
  <si>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</si>
  <si>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</si>
  <si>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</si>
  <si>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</si>
  <si>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</si>
  <si>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</si>
  <si>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</si>
  <si>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</si>
  <si>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</si>
  <si>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</si>
  <si>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</si>
  <si>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</si>
  <si>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</si>
  <si>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</si>
  <si>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</si>
  <si>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</si>
  <si>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</si>
  <si>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</si>
  <si>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</si>
  <si>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</si>
  <si>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</si>
  <si>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</si>
  <si>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</si>
  <si>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</si>
  <si>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</si>
  <si>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</si>
  <si>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</si>
  <si>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</si>
  <si>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</si>
  <si>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</si>
  <si>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</si>
  <si>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</si>
  <si>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</si>
  <si>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</si>
  <si>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</si>
  <si>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</si>
  <si>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</si>
  <si>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</si>
  <si>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</si>
  <si>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</si>
  <si>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</si>
  <si>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</si>
  <si>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</si>
  <si>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</si>
  <si>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</si>
  <si>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</si>
  <si>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</si>
  <si>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</si>
  <si>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</si>
  <si>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</si>
  <si>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</si>
  <si>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</si>
  <si>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</si>
  <si>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</si>
  <si>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</si>
  <si>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</si>
  <si>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</si>
  <si>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</si>
  <si>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</si>
  <si>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</si>
  <si>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</si>
  <si>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</si>
  <si>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</si>
  <si>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</si>
  <si>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</si>
  <si>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</si>
  <si>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</si>
  <si>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</si>
  <si>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</si>
  <si>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</si>
  <si>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</si>
  <si>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</si>
  <si>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</si>
  <si>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</si>
  <si>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</si>
  <si>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</si>
  <si>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</si>
  <si>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</si>
  <si>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</si>
  <si>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</si>
  <si>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</si>
  <si>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</si>
  <si>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</si>
  <si>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</si>
  <si>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</si>
  <si>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</si>
  <si>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</si>
  <si>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</si>
  <si>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</si>
  <si>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</si>
  <si>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</si>
  <si>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</si>
  <si>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</si>
  <si>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</si>
  <si>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</si>
  <si>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</si>
  <si>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</si>
  <si>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</si>
  <si>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</si>
  <si>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</si>
  <si>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</si>
  <si>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</si>
  <si>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</si>
  <si>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</si>
  <si>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</si>
  <si>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</si>
  <si>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</si>
  <si>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</si>
  <si>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</si>
  <si>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</si>
  <si>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</si>
  <si>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</si>
  <si>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</si>
  <si>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</si>
  <si>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</si>
  <si>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</si>
  <si>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</si>
  <si>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</si>
  <si>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</si>
  <si>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</si>
  <si>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</si>
  <si>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</si>
  <si>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</si>
  <si>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</si>
  <si>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</si>
  <si>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</si>
  <si>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</si>
  <si>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</si>
  <si>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</si>
  <si>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</si>
  <si>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</si>
  <si>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</si>
  <si>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</si>
  <si>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</si>
  <si>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</si>
  <si>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</si>
  <si>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</si>
  <si>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</si>
  <si>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</si>
  <si>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</si>
  <si>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</si>
  <si>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</si>
  <si>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</si>
  <si>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</si>
  <si>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</si>
  <si>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</si>
  <si>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</si>
  <si>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</si>
  <si>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</si>
  <si>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</si>
  <si>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</si>
  <si>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</si>
  <si>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</si>
  <si>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</si>
  <si>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</si>
  <si>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</si>
  <si>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</si>
  <si>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</si>
  <si>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</si>
  <si>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</si>
  <si>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</si>
  <si>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</si>
  <si>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</si>
  <si>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</si>
  <si>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</si>
  <si>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</si>
  <si>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</si>
  <si>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</si>
  <si>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</si>
  <si>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</si>
  <si>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</si>
  <si>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</si>
  <si>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</si>
  <si>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</si>
  <si>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</si>
  <si>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</si>
  <si>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</si>
  <si>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</si>
  <si>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</si>
  <si>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</si>
  <si>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</si>
  <si>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</si>
  <si>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</si>
  <si>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</si>
  <si>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</si>
  <si>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</si>
  <si>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</si>
  <si>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</si>
  <si>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</si>
  <si>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</si>
  <si>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</si>
  <si>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</si>
  <si>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</si>
  <si>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</si>
  <si>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</si>
  <si>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</si>
  <si>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</si>
  <si>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</si>
  <si>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</si>
  <si>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</si>
  <si>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</si>
  <si>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</si>
  <si>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</si>
  <si>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</si>
  <si>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</si>
  <si>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</si>
  <si>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</si>
  <si>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</si>
  <si>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</si>
  <si>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</si>
  <si>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</si>
  <si>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</si>
  <si>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</si>
  <si>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</si>
  <si>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</si>
  <si>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</si>
  <si>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</si>
  <si>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</si>
  <si>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</si>
  <si>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</si>
  <si>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</si>
  <si>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</si>
  <si>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</si>
  <si>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</si>
  <si>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</si>
  <si>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</si>
  <si>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</si>
  <si>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</si>
  <si>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</si>
  <si>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</si>
  <si>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</si>
  <si>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</si>
  <si>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</si>
  <si>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</si>
  <si>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</si>
  <si>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</si>
  <si>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</si>
  <si>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</si>
  <si>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</si>
  <si>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</si>
  <si>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</si>
  <si>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</si>
  <si>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</si>
  <si>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</si>
  <si>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</si>
  <si>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</si>
  <si>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</si>
  <si>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</si>
  <si>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</si>
  <si>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</si>
  <si>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</si>
  <si>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</si>
  <si>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</si>
  <si>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</si>
  <si>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</si>
  <si>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</si>
  <si>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</si>
  <si>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</si>
  <si>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</si>
  <si>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</si>
  <si>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</si>
  <si>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</si>
  <si>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</si>
  <si>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</si>
  <si>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</si>
  <si>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</si>
  <si>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</si>
  <si>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</si>
  <si>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</si>
  <si>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</si>
  <si>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</si>
  <si>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</si>
  <si>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</si>
  <si>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</si>
  <si>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</si>
  <si>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</si>
  <si>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</si>
  <si>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</si>
  <si>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</si>
  <si>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</si>
  <si>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</si>
  <si>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</si>
  <si>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</si>
  <si>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</si>
  <si>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</si>
  <si>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</si>
  <si>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</si>
  <si>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</si>
  <si>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</si>
  <si>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</si>
  <si>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</si>
  <si>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</si>
  <si>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</si>
  <si>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</si>
  <si>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</si>
  <si>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</si>
  <si>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</si>
  <si>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</si>
  <si>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</si>
  <si>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</si>
  <si>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</si>
  <si>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</si>
  <si>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</si>
  <si>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</si>
  <si>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</si>
  <si>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</si>
  <si>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</si>
  <si>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</si>
  <si>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</si>
  <si>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</si>
  <si>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</si>
  <si>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</si>
  <si>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</si>
  <si>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</si>
  <si>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</si>
  <si>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</si>
  <si>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</si>
  <si>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</si>
  <si>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</si>
  <si>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</si>
  <si>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</si>
  <si>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</si>
  <si>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</si>
  <si>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</si>
  <si>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</si>
  <si>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</si>
  <si>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</si>
  <si>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</si>
  <si>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</si>
  <si>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</si>
  <si>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</si>
  <si>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</si>
  <si>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</si>
  <si>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</si>
  <si>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</si>
  <si>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</si>
  <si>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</si>
  <si>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</si>
  <si>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</si>
  <si>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</si>
  <si>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</si>
  <si>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</si>
  <si>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</si>
  <si>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</si>
  <si>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</si>
  <si>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</si>
  <si>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</si>
  <si>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</si>
  <si>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</si>
  <si>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</si>
  <si>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</si>
  <si>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</si>
  <si>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</si>
  <si>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</si>
  <si>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</si>
  <si>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</si>
  <si>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</si>
  <si>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</si>
  <si>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</si>
  <si>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</si>
  <si>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</si>
  <si>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</si>
  <si>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</si>
  <si>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</si>
  <si>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</si>
  <si>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</si>
  <si>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</si>
  <si>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</si>
  <si>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</si>
  <si>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</si>
  <si>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</si>
  <si>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</si>
  <si>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</si>
  <si>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</si>
  <si>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</si>
  <si>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</si>
  <si>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</si>
  <si>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</si>
  <si>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</si>
  <si>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</si>
  <si>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</si>
  <si>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</si>
  <si>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</si>
  <si>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</si>
  <si>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</si>
  <si>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</si>
  <si>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</si>
  <si>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</si>
  <si>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</si>
  <si>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</si>
  <si>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</si>
  <si>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</si>
  <si>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</si>
  <si>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</si>
  <si>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</si>
  <si>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</si>
  <si>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</si>
  <si>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</si>
  <si>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</si>
  <si>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</si>
  <si>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</si>
  <si>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</si>
  <si>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</si>
  <si>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</si>
  <si>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</si>
  <si>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</si>
  <si>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</si>
  <si>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</si>
  <si>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</si>
  <si>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</si>
  <si>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</si>
  <si>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</si>
  <si>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</si>
  <si>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</si>
  <si>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</si>
  <si>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</si>
  <si>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</si>
  <si>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</si>
  <si>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</si>
  <si>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</si>
  <si>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</si>
  <si>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</si>
  <si>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</si>
  <si>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</si>
  <si>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</si>
  <si>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</si>
  <si>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</si>
  <si>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</si>
  <si>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</si>
  <si>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</si>
  <si>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</si>
  <si>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</si>
  <si>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</si>
  <si>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</si>
  <si>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</si>
  <si>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</si>
  <si>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</si>
  <si>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</si>
  <si>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</si>
  <si>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</si>
  <si>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</si>
  <si>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</si>
  <si>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</si>
  <si>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</si>
  <si>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</si>
  <si>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</si>
  <si>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</si>
  <si>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</si>
  <si>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</si>
  <si>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</si>
  <si>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</si>
  <si>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</si>
  <si>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</si>
  <si>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</si>
  <si>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</si>
  <si>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</si>
  <si>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</si>
  <si>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</si>
  <si>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</si>
  <si>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</si>
  <si>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</si>
  <si>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</si>
  <si>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</si>
  <si>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</si>
  <si>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</si>
  <si>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</si>
  <si>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</si>
  <si>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</si>
  <si>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</si>
  <si>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</si>
  <si>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</si>
  <si>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</si>
  <si>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</si>
  <si>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</si>
  <si>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</si>
  <si>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</si>
  <si>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</si>
  <si>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</si>
  <si>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</si>
  <si>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</si>
  <si>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</si>
  <si>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</si>
  <si>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</si>
  <si>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</si>
  <si>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</si>
  <si>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</si>
  <si>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</si>
  <si>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</si>
  <si>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</si>
  <si>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</si>
  <si>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</si>
  <si>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</si>
  <si>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</si>
  <si>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</si>
  <si>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</si>
  <si>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</si>
  <si>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</si>
  <si>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</si>
  <si>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</si>
  <si>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</si>
  <si>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</si>
  <si>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</si>
  <si>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</si>
  <si>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</si>
  <si>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</si>
  <si>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</si>
  <si>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</si>
  <si>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</si>
  <si>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</si>
  <si>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</si>
  <si>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</si>
  <si>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</si>
  <si>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</si>
  <si>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</si>
  <si>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</si>
  <si>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</si>
  <si>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</si>
  <si>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</si>
  <si>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</si>
  <si>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</si>
  <si>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</si>
  <si>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</si>
  <si>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</si>
  <si>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</si>
  <si>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</si>
  <si>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</si>
  <si>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</si>
  <si>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</si>
  <si>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</si>
  <si>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</si>
  <si>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</si>
  <si>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</si>
  <si>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</si>
  <si>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</si>
  <si>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</si>
  <si>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</si>
  <si>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</si>
  <si>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</si>
  <si>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</si>
  <si>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</si>
  <si>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</si>
  <si>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</si>
  <si>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</si>
  <si>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</si>
  <si>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</si>
  <si>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</si>
  <si>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</si>
  <si>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</si>
  <si>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</si>
  <si>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</si>
  <si>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</si>
  <si>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</si>
  <si>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</si>
  <si>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</si>
  <si>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</si>
  <si>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</si>
  <si>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</si>
  <si>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</si>
  <si>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</si>
  <si>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</si>
  <si>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</si>
  <si>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</si>
  <si>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</si>
  <si>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</si>
  <si>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</si>
  <si>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</si>
  <si>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</si>
  <si>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</si>
  <si>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</si>
  <si>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</si>
  <si>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</si>
  <si>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</si>
  <si>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</si>
  <si>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</si>
  <si>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</si>
  <si>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</si>
  <si>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</si>
  <si>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</si>
  <si>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</si>
  <si>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</si>
  <si>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</si>
  <si>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</si>
  <si>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</si>
  <si>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</si>
  <si>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</si>
  <si>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</si>
  <si>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</si>
  <si>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</si>
  <si>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</si>
  <si>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</si>
  <si>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</si>
  <si>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</si>
  <si>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</si>
  <si>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</si>
  <si>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</si>
  <si>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</si>
  <si>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</si>
  <si>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</si>
  <si>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</si>
  <si>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</si>
  <si>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</si>
  <si>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</si>
  <si>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</si>
  <si>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</si>
  <si>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</si>
  <si>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</si>
  <si>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</si>
  <si>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</si>
  <si>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</si>
  <si>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</si>
  <si>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</si>
  <si>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</si>
  <si>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</si>
  <si>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</si>
  <si>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</si>
  <si>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</si>
  <si>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</si>
  <si>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</si>
  <si>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</si>
  <si>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</si>
  <si>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</si>
  <si>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</si>
  <si>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</si>
  <si>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</si>
  <si>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</si>
  <si>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</si>
  <si>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</si>
  <si>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</si>
  <si>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</si>
  <si>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</si>
  <si>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</si>
  <si>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</si>
  <si>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</si>
  <si>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</si>
  <si>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</si>
  <si>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</si>
  <si>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</si>
  <si>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</si>
  <si>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</si>
  <si>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</si>
  <si>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</si>
  <si>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</si>
  <si>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</si>
  <si>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</si>
  <si>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</si>
  <si>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</si>
  <si>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</si>
  <si>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</si>
  <si>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</si>
  <si>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</si>
  <si>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</si>
  <si>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</si>
  <si>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</si>
  <si>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</si>
  <si>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</si>
  <si>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</si>
  <si>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</si>
  <si>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</si>
  <si>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</si>
  <si>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</si>
  <si>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</si>
  <si>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</si>
  <si>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</si>
  <si>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</si>
  <si>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</si>
  <si>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</si>
  <si>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</si>
  <si>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</si>
  <si>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</si>
  <si>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</si>
  <si>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</si>
  <si>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</si>
  <si>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</si>
  <si>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</si>
  <si>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</si>
  <si>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</si>
  <si>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</si>
  <si>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</si>
  <si>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</si>
  <si>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</si>
  <si>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</si>
  <si>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</si>
  <si>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</si>
  <si>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</si>
  <si>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</si>
  <si>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</si>
  <si>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</si>
  <si>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</si>
  <si>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</si>
  <si>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</si>
  <si>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</si>
  <si>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</si>
  <si>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</si>
  <si>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</si>
  <si>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</si>
  <si>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</si>
  <si>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</si>
  <si>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</si>
  <si>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</si>
  <si>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</si>
  <si>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</si>
  <si>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</si>
  <si>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</si>
  <si>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</si>
  <si>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</si>
  <si>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</si>
  <si>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</si>
  <si>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</si>
  <si>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</si>
  <si>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</si>
  <si>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</si>
  <si>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</si>
  <si>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</si>
  <si>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</si>
  <si>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</si>
  <si>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</si>
  <si>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</si>
  <si>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</si>
  <si>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</si>
  <si>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</si>
  <si>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</si>
  <si>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</si>
  <si>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</si>
  <si>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</si>
  <si>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</si>
  <si>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</si>
  <si>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</si>
  <si>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</si>
  <si>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</si>
  <si>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</si>
  <si>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</si>
  <si>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</si>
  <si>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</si>
  <si>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</si>
  <si>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</si>
  <si>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</si>
  <si>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</si>
  <si>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</si>
  <si>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</si>
  <si>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</si>
  <si>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</si>
  <si>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</si>
  <si>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</si>
  <si>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</si>
  <si>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</si>
  <si>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</si>
  <si>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</si>
  <si>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</si>
  <si>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</si>
  <si>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</si>
  <si>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</si>
  <si>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</si>
  <si>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</si>
  <si>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</si>
  <si>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</si>
  <si>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</si>
  <si>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</si>
  <si>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</si>
  <si>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</si>
  <si>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</si>
  <si>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</si>
  <si>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</si>
  <si>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</si>
  <si>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</si>
  <si>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</si>
  <si>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</si>
  <si>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</si>
  <si>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</si>
  <si>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</si>
  <si>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</si>
  <si>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</si>
  <si>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</si>
  <si>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</si>
  <si>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</si>
  <si>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</si>
  <si>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</si>
  <si>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</si>
  <si>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</si>
  <si>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</si>
  <si>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</si>
  <si>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</si>
  <si>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</si>
  <si>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</si>
  <si>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</si>
  <si>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</si>
  <si>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</si>
  <si>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</si>
  <si>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</si>
  <si>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</si>
  <si>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</si>
  <si>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</si>
  <si>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</si>
  <si>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</si>
  <si>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</si>
  <si>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</si>
  <si>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</si>
  <si>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</si>
  <si>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</si>
  <si>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</si>
  <si>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</si>
  <si>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</si>
  <si>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</si>
  <si>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</si>
  <si>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</si>
  <si>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</si>
  <si>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</si>
  <si>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</si>
  <si>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</si>
  <si>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</si>
  <si>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</si>
  <si>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</si>
  <si>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</si>
  <si>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</si>
  <si>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</si>
  <si>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</si>
  <si>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</si>
  <si>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</si>
  <si>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</si>
  <si>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</si>
  <si>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</si>
  <si>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</si>
  <si>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</si>
  <si>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</si>
  <si>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</si>
  <si>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</si>
  <si>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</si>
  <si>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</si>
  <si>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</si>
  <si>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</si>
  <si>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</si>
  <si>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</si>
  <si>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</si>
  <si>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</si>
  <si>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</si>
  <si>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</si>
  <si>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</si>
  <si>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</si>
  <si>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</si>
  <si>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</si>
  <si>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</si>
  <si>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</si>
  <si>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</si>
  <si>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</si>
  <si>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</si>
  <si>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</si>
  <si>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</si>
  <si>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</si>
  <si>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</si>
  <si>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</si>
  <si>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</si>
  <si>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</si>
  <si>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</si>
  <si>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</si>
  <si>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</si>
  <si>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</si>
  <si>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</si>
  <si>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</si>
  <si>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</si>
  <si>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</si>
  <si>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</si>
  <si>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</si>
  <si>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</si>
  <si>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</si>
  <si>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</si>
  <si>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</si>
  <si>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</si>
  <si>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</si>
  <si>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</si>
  <si>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</si>
  <si>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</si>
  <si>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</si>
  <si>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</si>
  <si>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</si>
  <si>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</si>
  <si>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</si>
  <si>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</si>
  <si>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</si>
  <si>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</si>
  <si>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</si>
  <si>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</si>
  <si>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</si>
  <si>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</si>
  <si>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</si>
  <si>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</si>
  <si>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</si>
  <si>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</si>
  <si>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</si>
  <si>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</si>
  <si>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</si>
  <si>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</si>
  <si>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</si>
  <si>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</si>
  <si>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</si>
  <si>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</si>
  <si>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</si>
  <si>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</si>
  <si>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</si>
  <si>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</si>
  <si>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</si>
  <si>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</si>
  <si>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</si>
  <si>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</si>
  <si>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</si>
  <si>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</si>
  <si>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</si>
  <si>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</si>
  <si>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</si>
  <si>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</si>
  <si>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</si>
  <si>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</si>
  <si>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</si>
  <si>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</si>
  <si>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</si>
  <si>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</si>
  <si>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</si>
  <si>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</si>
  <si>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</si>
  <si>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</si>
  <si>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</si>
  <si>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</si>
  <si>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</si>
  <si>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</si>
  <si>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</si>
  <si>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</si>
  <si>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</si>
  <si>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</si>
  <si>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</si>
  <si>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</si>
  <si>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</si>
  <si>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</si>
  <si>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</si>
  <si>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</si>
  <si>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</si>
  <si>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</si>
  <si>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</si>
  <si>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</si>
  <si>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</si>
  <si>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</si>
  <si>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</si>
  <si>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</si>
  <si>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</si>
  <si>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</si>
  <si>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</si>
  <si>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</si>
  <si>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</si>
  <si>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</si>
  <si>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</si>
  <si>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</si>
  <si>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</si>
  <si>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</si>
  <si>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</si>
  <si>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</si>
  <si>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</si>
  <si>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</si>
  <si>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</si>
  <si>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</si>
  <si>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</si>
  <si>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</si>
  <si>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</si>
  <si>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</si>
  <si>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</si>
  <si>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</si>
  <si>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</si>
  <si>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</si>
  <si>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</si>
  <si>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</si>
  <si>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</si>
  <si>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</si>
  <si>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</si>
  <si>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</si>
  <si>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</si>
  <si>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</si>
  <si>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</si>
  <si>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</si>
  <si>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</si>
  <si>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</si>
  <si>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</si>
  <si>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</si>
  <si>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</si>
  <si>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</si>
  <si>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</si>
  <si>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</si>
  <si>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</si>
  <si>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</si>
  <si>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</si>
  <si>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</si>
  <si>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</si>
  <si>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</si>
  <si>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</si>
  <si>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</si>
  <si>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</si>
  <si>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</si>
  <si>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</si>
  <si>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</si>
  <si>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</si>
  <si>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</si>
  <si>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</si>
  <si>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</si>
  <si>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</si>
  <si>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</si>
  <si>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</si>
  <si>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</si>
  <si>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</si>
  <si>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</si>
  <si>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</si>
  <si>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</si>
  <si>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</si>
  <si>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</si>
  <si>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</si>
  <si>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</si>
  <si>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</si>
  <si>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</si>
  <si>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</si>
  <si>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</si>
  <si>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</si>
  <si>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</si>
  <si>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</si>
  <si>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</si>
  <si>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</si>
  <si>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</si>
  <si>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</si>
  <si>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</si>
  <si>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</si>
  <si>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</si>
  <si>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</si>
  <si>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</si>
  <si>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</si>
  <si>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</si>
  <si>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</si>
  <si>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</si>
  <si>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</si>
  <si>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</si>
  <si>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</si>
  <si>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</si>
  <si>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</si>
  <si>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</si>
  <si>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</si>
  <si>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</si>
  <si>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</si>
  <si>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</si>
  <si>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</si>
  <si>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</si>
  <si>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</si>
  <si>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</si>
  <si>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</si>
  <si>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</si>
  <si>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</si>
  <si>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</si>
  <si>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</si>
  <si>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</si>
  <si>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</si>
  <si>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</si>
  <si>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</si>
  <si>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</si>
  <si>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</si>
  <si>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</si>
  <si>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</si>
  <si>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</si>
  <si>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</si>
  <si>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</si>
  <si>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</si>
  <si>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</si>
  <si>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</si>
  <si>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</si>
  <si>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</si>
  <si>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</si>
  <si>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</si>
  <si>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</si>
  <si>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</si>
  <si>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</si>
  <si>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</si>
  <si>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</si>
  <si>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</si>
  <si>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</si>
  <si>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</si>
  <si>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</si>
  <si>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</si>
  <si>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</si>
  <si>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</si>
  <si>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</si>
  <si>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</si>
  <si>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</si>
  <si>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</si>
  <si>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</si>
  <si>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</si>
  <si>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</si>
  <si>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</si>
  <si>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</si>
  <si>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</si>
  <si>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</si>
  <si>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</si>
  <si>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</si>
  <si>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</si>
  <si>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</si>
  <si>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</si>
  <si>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</si>
  <si>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</si>
  <si>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</si>
  <si>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</si>
  <si>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</si>
  <si>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</si>
  <si>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</si>
  <si>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</si>
  <si>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</si>
  <si>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</si>
  <si>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</si>
  <si>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</si>
  <si>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</si>
  <si>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</si>
  <si>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</si>
  <si>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</si>
  <si>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</si>
  <si>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</si>
  <si>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</si>
  <si>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</si>
  <si>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</si>
  <si>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</si>
  <si>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</si>
  <si>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</si>
  <si>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</si>
  <si>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</si>
  <si>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</si>
  <si>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</si>
  <si>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</si>
  <si>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</si>
  <si>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</si>
  <si>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</si>
  <si>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</si>
  <si>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</si>
  <si>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</si>
  <si>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</si>
  <si>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</si>
  <si>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</si>
  <si>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</si>
  <si>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</si>
  <si>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</si>
  <si>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</si>
  <si>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</si>
  <si>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</si>
  <si>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</si>
  <si>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</si>
  <si>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</si>
  <si>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</si>
  <si>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</si>
  <si>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</si>
  <si>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</si>
  <si>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</si>
  <si>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</si>
  <si>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</si>
  <si>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</si>
  <si>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</si>
  <si>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</si>
  <si>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</si>
  <si>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</si>
  <si>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</si>
  <si>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</si>
  <si>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</si>
  <si>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</si>
  <si>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</si>
  <si>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</si>
  <si>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</si>
  <si>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</si>
  <si>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</si>
  <si>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</si>
  <si>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</si>
  <si>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</si>
  <si>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</si>
  <si>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</si>
  <si>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</si>
  <si>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</si>
  <si>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</si>
  <si>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</si>
  <si>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</si>
  <si>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</si>
  <si>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</si>
  <si>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</si>
  <si>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</si>
  <si>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</si>
  <si>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</si>
  <si>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</si>
  <si>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</si>
  <si>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</si>
  <si>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</si>
  <si>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</si>
  <si>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</si>
  <si>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</si>
  <si>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</si>
  <si>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</si>
  <si>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</si>
  <si>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</si>
  <si>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</si>
  <si>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</si>
  <si>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</si>
  <si>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</si>
  <si>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</si>
  <si>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</si>
  <si>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</si>
  <si>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</si>
  <si>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</si>
  <si>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</si>
  <si>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</si>
  <si>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</si>
  <si>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</si>
  <si>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</si>
  <si>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</si>
  <si>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</si>
  <si>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</si>
  <si>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</si>
  <si>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</si>
  <si>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</si>
  <si>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</si>
  <si>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</si>
  <si>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</si>
  <si>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</si>
  <si>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</si>
  <si>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</si>
  <si>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</si>
  <si>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</si>
  <si>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</si>
  <si>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</si>
  <si>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</si>
  <si>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</si>
  <si>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</si>
  <si>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</si>
  <si>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</si>
  <si>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</si>
  <si>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</si>
  <si>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</si>
  <si>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</si>
  <si>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</si>
  <si>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</si>
  <si>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</si>
  <si>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</si>
  <si>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</si>
  <si>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</si>
  <si>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</si>
  <si>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</si>
  <si>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</si>
  <si>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</si>
  <si>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</si>
  <si>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</si>
  <si>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</si>
  <si>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</si>
  <si>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</si>
  <si>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</si>
  <si>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</si>
  <si>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</si>
  <si>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</si>
  <si>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</si>
  <si>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</si>
  <si>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</si>
  <si>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</si>
  <si>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</si>
  <si>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</si>
  <si>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</si>
  <si>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</si>
  <si>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</si>
  <si>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</si>
  <si>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</si>
  <si>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</si>
  <si>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</si>
  <si>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</si>
  <si>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</si>
  <si>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</si>
  <si>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</si>
  <si>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</si>
  <si>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</si>
  <si>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</si>
  <si>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</si>
  <si>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</si>
  <si>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</si>
  <si>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</si>
  <si>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</si>
  <si>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</si>
  <si>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</si>
  <si>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</si>
  <si>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</si>
  <si>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</si>
  <si>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</si>
  <si>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</si>
  <si>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</si>
  <si>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</si>
  <si>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</si>
  <si>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</si>
  <si>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</si>
  <si>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</si>
  <si>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</si>
  <si>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</si>
  <si>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</si>
  <si>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</si>
  <si>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</si>
  <si>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</si>
  <si>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</si>
  <si>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</si>
  <si>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</si>
  <si>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</si>
  <si>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</si>
  <si>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</si>
  <si>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</si>
  <si>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</si>
  <si>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</si>
  <si>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</si>
  <si>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</si>
  <si>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</si>
  <si>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</si>
  <si>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</si>
  <si>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</si>
  <si>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</si>
  <si>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</si>
  <si>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</si>
  <si>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</si>
  <si>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</si>
  <si>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</si>
  <si>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</si>
  <si>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</si>
  <si>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</si>
  <si>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</si>
  <si>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</si>
  <si>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</si>
  <si>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</si>
  <si>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</si>
  <si>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</si>
  <si>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</si>
  <si>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</si>
  <si>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</si>
  <si>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</si>
  <si>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</si>
  <si>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</si>
  <si>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</si>
  <si>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</si>
  <si>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</si>
  <si>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</si>
  <si>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</si>
  <si>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</si>
  <si>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</si>
  <si>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</si>
  <si>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</si>
  <si>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</si>
  <si>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</si>
  <si>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</si>
  <si>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</si>
  <si>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</si>
  <si>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</si>
  <si>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</si>
  <si>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</si>
  <si>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</si>
  <si>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</si>
  <si>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</si>
  <si>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</si>
  <si>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</si>
  <si>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</si>
  <si>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</si>
  <si>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</si>
  <si>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</si>
  <si>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</si>
  <si>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</si>
  <si>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</si>
  <si>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</si>
  <si>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</si>
  <si>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</si>
  <si>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</si>
  <si>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</si>
  <si>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</si>
  <si>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</si>
  <si>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</si>
  <si>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</si>
  <si>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</si>
  <si>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</si>
  <si>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</si>
  <si>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</si>
  <si>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</si>
  <si>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</si>
  <si>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</si>
  <si>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</si>
  <si>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</si>
  <si>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</si>
  <si>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</si>
  <si>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</si>
  <si>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</si>
  <si>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</si>
  <si>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</si>
  <si>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</si>
  <si>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</si>
  <si>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</si>
  <si>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</si>
  <si>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</si>
  <si>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</si>
  <si>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</si>
  <si>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</si>
  <si>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</si>
  <si>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</si>
  <si>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</si>
  <si>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</si>
  <si>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</si>
  <si>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</si>
  <si>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</si>
  <si>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</si>
  <si>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</si>
  <si>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</si>
  <si>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</si>
  <si>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</si>
  <si>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</si>
  <si>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</si>
  <si>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</si>
  <si>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</si>
  <si>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</si>
  <si>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</si>
  <si>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</si>
  <si>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</si>
  <si>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</si>
  <si>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</si>
  <si>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</si>
  <si>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</si>
  <si>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</si>
  <si>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</si>
  <si>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</si>
  <si>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</si>
  <si>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</si>
  <si>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</si>
  <si>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</si>
  <si>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</si>
  <si>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</si>
  <si>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</si>
  <si>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</si>
  <si>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</si>
  <si>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</si>
  <si>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</si>
  <si>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</si>
  <si>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</si>
  <si>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</si>
  <si>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</si>
  <si>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</si>
  <si>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</si>
  <si>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</si>
  <si>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</si>
  <si>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</si>
  <si>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</si>
  <si>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</si>
  <si>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</si>
  <si>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</si>
  <si>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</si>
  <si>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</si>
  <si>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</si>
  <si>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</si>
  <si>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</si>
  <si>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</si>
  <si>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</si>
  <si>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</si>
  <si>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</si>
  <si>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</si>
  <si>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</si>
  <si>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</si>
  <si>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</si>
  <si>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</si>
  <si>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</si>
  <si>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</si>
  <si>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</si>
  <si>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</si>
  <si>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</si>
  <si>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</si>
  <si>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</si>
  <si>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</si>
  <si>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</si>
  <si>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</si>
  <si>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</si>
  <si>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</si>
  <si>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</si>
  <si>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</si>
  <si>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</si>
  <si>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</si>
  <si>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</si>
  <si>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</si>
  <si>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</si>
  <si>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</si>
  <si>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</si>
  <si>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</si>
  <si>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</si>
  <si>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</si>
  <si>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</si>
  <si>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</si>
  <si>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</si>
  <si>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</si>
  <si>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</si>
  <si>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</si>
  <si>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</si>
  <si>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</si>
  <si>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</si>
  <si>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</si>
  <si>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</si>
  <si>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</si>
  <si>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</si>
  <si>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</si>
  <si>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</si>
  <si>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</si>
  <si>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</si>
  <si>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</si>
  <si>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</si>
  <si>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</si>
  <si>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</si>
  <si>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</si>
  <si>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</si>
  <si>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</si>
  <si>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</si>
  <si>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</si>
  <si>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</si>
  <si>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</si>
  <si>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</si>
  <si>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</si>
  <si>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</si>
  <si>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</si>
  <si>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</si>
  <si>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</si>
  <si>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</si>
  <si>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</si>
  <si>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</si>
  <si>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</si>
  <si>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</si>
  <si>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</si>
  <si>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</si>
  <si>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</si>
  <si>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</si>
  <si>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</si>
  <si>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</si>
  <si>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</si>
  <si>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</si>
  <si>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</si>
  <si>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</si>
  <si>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</si>
  <si>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</si>
  <si>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</si>
  <si>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</si>
  <si>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</si>
  <si>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</si>
  <si>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</si>
  <si>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</si>
  <si>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</si>
  <si>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</si>
  <si>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</si>
  <si>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</si>
  <si>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</si>
  <si>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</si>
  <si>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</si>
  <si>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</si>
  <si>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</si>
  <si>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</si>
  <si>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</si>
  <si>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</si>
  <si>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</si>
  <si>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</si>
  <si>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</si>
  <si>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</si>
  <si>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</si>
  <si>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</si>
  <si>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</si>
  <si>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</si>
  <si>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</si>
  <si>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</si>
  <si>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</si>
  <si>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</si>
  <si>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</si>
  <si>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</si>
  <si>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</si>
  <si>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</si>
  <si>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</si>
  <si>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</si>
  <si>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</si>
  <si>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</si>
  <si>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</si>
  <si>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</si>
  <si>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</si>
  <si>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</si>
  <si>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</si>
  <si>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</si>
  <si>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</si>
  <si>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</si>
  <si>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</si>
  <si>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</si>
  <si>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</si>
  <si>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</si>
  <si>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</si>
  <si>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</si>
  <si>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</si>
  <si>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</si>
  <si>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</si>
  <si>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</si>
  <si>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</si>
  <si>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</si>
  <si>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</si>
  <si>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</si>
  <si>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</si>
  <si>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</si>
  <si>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</si>
  <si>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</si>
  <si>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</si>
  <si>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</si>
  <si>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</si>
  <si>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</si>
  <si>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</si>
  <si>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</si>
  <si>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</si>
  <si>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</si>
  <si>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</si>
  <si>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</si>
  <si>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</si>
  <si>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</si>
  <si>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</si>
  <si>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</si>
  <si>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</si>
  <si>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</si>
  <si>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</si>
  <si>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</si>
  <si>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</si>
  <si>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</si>
  <si>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</si>
  <si>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</si>
  <si>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</si>
  <si>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</si>
  <si>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</si>
  <si>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</si>
  <si>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</si>
  <si>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</si>
  <si>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</si>
  <si>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</si>
  <si>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</si>
  <si>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</si>
  <si>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</si>
  <si>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</si>
  <si>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</si>
  <si>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</si>
  <si>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</si>
  <si>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</si>
  <si>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</si>
  <si>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</si>
  <si>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</si>
  <si>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</si>
  <si>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</si>
  <si>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</si>
  <si>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</si>
  <si>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</si>
  <si>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</si>
  <si>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</si>
  <si>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</si>
  <si>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</si>
  <si>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</si>
  <si>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</si>
  <si>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</si>
  <si>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</si>
  <si>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</si>
  <si>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</si>
  <si>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</si>
  <si>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</si>
  <si>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</si>
  <si>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</si>
  <si>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</si>
  <si>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</si>
  <si>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</si>
  <si>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</si>
  <si>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</si>
  <si>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</si>
  <si>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</si>
  <si>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</si>
  <si>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</si>
  <si>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</si>
  <si>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</si>
  <si>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</si>
  <si>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</si>
  <si>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</si>
  <si>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</si>
  <si>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</si>
  <si>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</si>
  <si>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</si>
  <si>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</si>
  <si>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</si>
  <si>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</si>
  <si>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</si>
  <si>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</si>
  <si>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</si>
  <si>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</si>
  <si>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</si>
  <si>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</si>
  <si>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</si>
  <si>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</si>
  <si>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</si>
  <si>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</si>
  <si>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</si>
  <si>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</si>
  <si>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</si>
  <si>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</si>
  <si>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</si>
  <si>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</si>
  <si>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</si>
  <si>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</si>
  <si>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</si>
  <si>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</si>
  <si>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</si>
  <si>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</si>
  <si>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</si>
  <si>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</si>
  <si>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</si>
  <si>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</si>
  <si>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</si>
  <si>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</si>
  <si>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</si>
  <si>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</si>
  <si>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</si>
  <si>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</si>
  <si>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</si>
  <si>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</si>
  <si>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</si>
  <si>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</si>
  <si>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</si>
  <si>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</si>
  <si>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</si>
  <si>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</si>
  <si>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</si>
  <si>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</si>
  <si>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</si>
  <si>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</si>
  <si>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</si>
  <si>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</si>
  <si>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</si>
  <si>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</si>
  <si>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</si>
  <si>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</si>
  <si>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</si>
  <si>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</si>
  <si>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</si>
  <si>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</si>
  <si>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</si>
  <si>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</si>
  <si>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</si>
  <si>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</si>
  <si>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</si>
  <si>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</si>
  <si>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</si>
  <si>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</si>
  <si>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</si>
  <si>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</si>
  <si>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</si>
  <si>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</si>
  <si>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</si>
  <si>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</si>
  <si>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</si>
  <si>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</si>
  <si>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</si>
  <si>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</si>
  <si>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</si>
  <si>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</si>
  <si>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</si>
  <si>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</si>
  <si>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</si>
  <si>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</si>
  <si>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</si>
  <si>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</si>
  <si>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</si>
  <si>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</si>
  <si>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</si>
  <si>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</si>
  <si>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</si>
  <si>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</si>
  <si>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</si>
  <si>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</si>
  <si>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</si>
  <si>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</si>
  <si>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</si>
  <si>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</si>
  <si>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</si>
  <si>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</si>
  <si>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</si>
  <si>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</si>
  <si>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</si>
  <si>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</si>
  <si>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</si>
  <si>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</si>
  <si>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</si>
  <si>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</si>
  <si>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</si>
  <si>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</si>
  <si>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</si>
  <si>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</si>
  <si>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</si>
  <si>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</si>
  <si>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</si>
  <si>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</si>
  <si>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</si>
  <si>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</si>
  <si>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</si>
  <si>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</si>
  <si>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</si>
  <si>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</si>
  <si>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</si>
  <si>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</si>
  <si>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</si>
  <si>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</si>
  <si>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</si>
  <si>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</si>
  <si>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</si>
  <si>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</si>
  <si>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</si>
  <si>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</si>
  <si>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</si>
  <si>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</si>
  <si>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</si>
  <si>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</si>
  <si>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</si>
  <si>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</si>
  <si>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</si>
  <si>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</si>
  <si>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</si>
  <si>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</si>
  <si>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</si>
  <si>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</si>
  <si>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</si>
  <si>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</si>
  <si>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</si>
  <si>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</si>
  <si>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</si>
  <si>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</si>
  <si>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</si>
  <si>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</si>
  <si>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</si>
  <si>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</si>
  <si>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</si>
  <si>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</si>
  <si>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</si>
  <si>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</si>
  <si>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</si>
  <si>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</si>
  <si>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</si>
  <si>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</si>
  <si>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</si>
  <si>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</si>
  <si>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</si>
  <si>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</si>
  <si>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</si>
  <si>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</si>
  <si>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</si>
  <si>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</si>
  <si>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</si>
  <si>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</si>
  <si>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</si>
  <si>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</si>
  <si>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</si>
  <si>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</si>
  <si>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</si>
  <si>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</si>
  <si>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</si>
  <si>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</si>
  <si>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</si>
  <si>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</si>
  <si>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</si>
  <si>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</si>
  <si>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</si>
  <si>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</si>
  <si>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</si>
  <si>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</si>
  <si>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</si>
  <si>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</si>
  <si>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</si>
  <si>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</si>
  <si>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</si>
  <si>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</si>
  <si>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</si>
  <si>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</si>
  <si>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</si>
  <si>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</si>
  <si>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</si>
  <si>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</si>
  <si>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</si>
  <si>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</si>
  <si>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</si>
  <si>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</si>
  <si>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</si>
  <si>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</si>
  <si>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</si>
  <si>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</si>
  <si>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</si>
  <si>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</si>
  <si>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</si>
  <si>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</si>
  <si>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</si>
  <si>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</si>
  <si>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</si>
  <si>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</si>
  <si>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</si>
  <si>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</si>
  <si>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</si>
  <si>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</si>
  <si>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</si>
  <si>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</si>
  <si>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</si>
  <si>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</si>
  <si>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</si>
  <si>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</si>
  <si>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</si>
  <si>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</si>
  <si>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</si>
  <si>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</si>
  <si>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</si>
  <si>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</si>
  <si>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</si>
  <si>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</si>
  <si>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</si>
  <si>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</si>
  <si>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</si>
  <si>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</si>
  <si>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</si>
  <si>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</si>
  <si>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</si>
  <si>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</si>
  <si>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</si>
  <si>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</si>
  <si>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</si>
  <si>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</si>
  <si>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</si>
  <si>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</si>
  <si>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</si>
  <si>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</si>
  <si>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</si>
  <si>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</si>
  <si>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</si>
  <si>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</si>
  <si>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</si>
  <si>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</si>
  <si>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</si>
  <si>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</si>
  <si>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</si>
  <si>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</si>
  <si>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</si>
  <si>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</si>
  <si>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</si>
  <si>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</si>
  <si>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</si>
  <si>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</si>
  <si>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</si>
  <si>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</si>
  <si>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</si>
  <si>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</si>
  <si>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</si>
  <si>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</si>
  <si>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</si>
  <si>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</si>
  <si>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</si>
  <si>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</si>
  <si>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</si>
  <si>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</si>
  <si>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</si>
  <si>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</si>
  <si>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</si>
  <si>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</si>
  <si>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</si>
  <si>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</si>
  <si>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</si>
  <si>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</si>
  <si>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</si>
  <si>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</si>
  <si>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</si>
  <si>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</si>
  <si>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</si>
  <si>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</si>
  <si>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</si>
  <si>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</si>
  <si>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</si>
  <si>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</si>
  <si>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</si>
  <si>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</si>
  <si>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</si>
  <si>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</si>
  <si>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</si>
  <si>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</si>
  <si>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</si>
  <si>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</si>
  <si>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</si>
  <si>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</si>
  <si>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</si>
  <si>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</si>
  <si>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</si>
  <si>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</si>
  <si>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</si>
  <si>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</si>
  <si>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</si>
  <si>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</si>
  <si>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</si>
  <si>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</si>
  <si>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</si>
  <si>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</si>
  <si>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</si>
  <si>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</si>
  <si>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</si>
  <si>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</si>
  <si>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</si>
  <si>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</si>
  <si>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</si>
  <si>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</si>
  <si>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</si>
  <si>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</si>
  <si>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</si>
  <si>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</si>
  <si>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</si>
  <si>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</si>
  <si>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</si>
  <si>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</si>
  <si>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</si>
  <si>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</si>
  <si>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</si>
  <si>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</si>
  <si>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</si>
  <si>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</si>
  <si>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</si>
  <si>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</si>
  <si>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</si>
  <si>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</si>
  <si>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</si>
  <si>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</si>
  <si>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</si>
  <si>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</si>
  <si>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</si>
  <si>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</si>
  <si>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</si>
  <si>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</si>
  <si>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</si>
  <si>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</si>
  <si>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</si>
  <si>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</si>
  <si>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</si>
  <si>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</si>
  <si>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</si>
  <si>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</si>
  <si>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</si>
  <si>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</si>
  <si>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</si>
  <si>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</si>
  <si>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</si>
  <si>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</si>
  <si>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</si>
  <si>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</si>
  <si>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</si>
  <si>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</si>
  <si>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</si>
  <si>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</si>
  <si>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</si>
  <si>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</si>
  <si>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</si>
  <si>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</si>
  <si>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</si>
  <si>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</si>
  <si>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</si>
  <si>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</si>
  <si>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</si>
  <si>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</si>
  <si>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</si>
  <si>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</si>
  <si>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</si>
  <si>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</si>
  <si>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</si>
  <si>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</si>
  <si>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</si>
  <si>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</si>
  <si>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</si>
  <si>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</si>
  <si>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</si>
  <si>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</si>
  <si>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</si>
  <si>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</si>
  <si>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</si>
  <si>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</si>
  <si>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</si>
  <si>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</si>
  <si>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</si>
  <si>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</si>
  <si>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</si>
  <si>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</si>
  <si>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</si>
  <si>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</si>
  <si>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</si>
  <si>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</si>
  <si>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</si>
  <si>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</si>
  <si>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</si>
  <si>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</si>
  <si>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</si>
  <si>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</si>
  <si>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</si>
  <si>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</si>
  <si>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</si>
  <si>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</si>
  <si>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</si>
  <si>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</si>
  <si>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</si>
  <si>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</si>
  <si>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</si>
  <si>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</si>
  <si>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</si>
  <si>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</si>
  <si>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</si>
  <si>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</si>
  <si>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</si>
  <si>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</si>
  <si>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</si>
  <si>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</si>
  <si>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</si>
  <si>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</si>
  <si>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</si>
  <si>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</si>
  <si>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</si>
  <si>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</si>
  <si>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</si>
  <si>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</si>
  <si>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</si>
  <si>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</si>
  <si>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</si>
  <si>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</si>
  <si>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</si>
  <si>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</si>
  <si>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</si>
  <si>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</si>
  <si>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</si>
  <si>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</si>
  <si>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</si>
  <si>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</si>
  <si>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</si>
  <si>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</si>
  <si>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</si>
  <si>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</si>
  <si>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</si>
  <si>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</si>
  <si>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</si>
  <si>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</si>
  <si>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</si>
  <si>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</si>
  <si>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</si>
  <si>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</si>
  <si>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</si>
  <si>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</si>
  <si>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</si>
  <si>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</si>
  <si>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</si>
  <si>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</si>
  <si>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</si>
  <si>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</si>
  <si>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</si>
  <si>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</si>
  <si>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</si>
  <si>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</si>
  <si>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</si>
  <si>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</si>
  <si>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</si>
  <si>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</si>
  <si>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</si>
  <si>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</si>
  <si>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</si>
  <si>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</si>
  <si>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</si>
  <si>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</si>
  <si>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</si>
  <si>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</si>
  <si>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</si>
  <si>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</si>
  <si>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</si>
  <si>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</si>
  <si>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</si>
  <si>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</si>
  <si>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</si>
  <si>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</si>
  <si>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</si>
  <si>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</si>
  <si>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</si>
  <si>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</si>
  <si>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</si>
  <si>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</si>
  <si>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</si>
  <si>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</si>
  <si>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</si>
  <si>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</si>
  <si>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</si>
  <si>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</si>
  <si>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</si>
  <si>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</si>
  <si>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</si>
  <si>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</si>
  <si>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</si>
  <si>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</si>
  <si>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</si>
  <si>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</si>
  <si>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</si>
  <si>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</si>
  <si>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</si>
  <si>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</si>
  <si>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</si>
  <si>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</si>
  <si>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</si>
  <si>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</si>
  <si>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</si>
  <si>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</si>
  <si>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</si>
  <si>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</si>
  <si>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</si>
  <si>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</si>
  <si>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</si>
  <si>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</si>
  <si>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</si>
  <si>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</si>
  <si>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</si>
  <si>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</si>
  <si>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</si>
  <si>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</si>
  <si>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</si>
  <si>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</si>
  <si>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</si>
  <si>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</si>
  <si>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</si>
  <si>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</si>
  <si>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</si>
  <si>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</si>
  <si>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</si>
  <si>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</si>
  <si>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</si>
  <si>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</si>
  <si>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</si>
  <si>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</si>
  <si>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</si>
  <si>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</si>
  <si>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</si>
  <si>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</si>
  <si>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</si>
  <si>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</si>
  <si>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</si>
  <si>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</si>
  <si>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</si>
  <si>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</si>
  <si>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</si>
  <si>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</si>
  <si>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</si>
  <si>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</si>
  <si>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</si>
  <si>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</si>
  <si>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</si>
  <si>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</si>
  <si>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</si>
  <si>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</si>
  <si>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</si>
  <si>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</si>
  <si>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</si>
  <si>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</si>
  <si>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</si>
  <si>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</si>
  <si>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</si>
  <si>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</si>
  <si>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</si>
  <si>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</si>
  <si>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</si>
  <si>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</si>
  <si>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</si>
  <si>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</si>
  <si>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</si>
  <si>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</si>
  <si>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</si>
  <si>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</si>
  <si>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</si>
  <si>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</si>
  <si>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</si>
  <si>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</si>
  <si>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</si>
  <si>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</si>
  <si>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</si>
  <si>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</si>
  <si>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</si>
  <si>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</si>
  <si>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</si>
  <si>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</si>
  <si>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</si>
  <si>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</si>
  <si>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</si>
  <si>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</si>
  <si>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</si>
  <si>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</si>
  <si>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</si>
  <si>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</si>
  <si>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</si>
  <si>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</si>
  <si>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</si>
  <si>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</si>
  <si>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</si>
  <si>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</si>
  <si>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</si>
  <si>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</si>
  <si>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</si>
  <si>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</si>
  <si>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</si>
  <si>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</si>
  <si>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</si>
  <si>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</si>
  <si>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</si>
  <si>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</si>
  <si>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</si>
  <si>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</si>
  <si>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</si>
  <si>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</si>
  <si>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</si>
  <si>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</si>
  <si>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</si>
  <si>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</si>
  <si>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</si>
  <si>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</si>
  <si>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</si>
  <si>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</si>
  <si>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</si>
  <si>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</si>
  <si>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</si>
  <si>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</si>
  <si>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</si>
  <si>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</si>
  <si>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</si>
  <si>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</si>
  <si>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</si>
  <si>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</si>
  <si>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</si>
  <si>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</si>
  <si>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</si>
  <si>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</si>
  <si>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</si>
  <si>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</si>
  <si>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</si>
  <si>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</si>
  <si>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</si>
  <si>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</si>
  <si>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</si>
  <si>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</si>
  <si>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</si>
  <si>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</si>
  <si>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</si>
  <si>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</si>
  <si>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</si>
  <si>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</si>
  <si>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</si>
  <si>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</si>
  <si>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</si>
  <si>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</si>
  <si>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</si>
  <si>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</si>
  <si>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</si>
  <si>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</si>
  <si>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</si>
  <si>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</si>
  <si>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</si>
  <si>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</si>
  <si>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</si>
  <si>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</si>
  <si>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</si>
  <si>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</si>
  <si>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</si>
  <si>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</si>
  <si>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</si>
  <si>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</si>
  <si>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</si>
  <si>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</si>
  <si>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</si>
  <si>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</si>
  <si>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</si>
  <si>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</si>
  <si>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</si>
  <si>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</si>
  <si>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</si>
  <si>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</si>
  <si>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</si>
  <si>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</si>
  <si>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</si>
  <si>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</si>
  <si>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</si>
  <si>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</si>
  <si>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</si>
  <si>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</si>
  <si>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</si>
  <si>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</si>
  <si>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</si>
  <si>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</si>
  <si>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</si>
  <si>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</si>
  <si>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</si>
  <si>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</si>
  <si>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</si>
  <si>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</si>
  <si>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</si>
  <si>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</si>
  <si>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</si>
  <si>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</si>
  <si>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</si>
  <si>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</si>
  <si>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</si>
  <si>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</si>
  <si>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</si>
  <si>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</si>
  <si>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</si>
  <si>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</si>
  <si>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</si>
  <si>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</si>
  <si>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</si>
  <si>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</si>
  <si>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</si>
  <si>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</si>
  <si>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</si>
  <si>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</si>
  <si>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</si>
  <si>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</si>
  <si>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</si>
  <si>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</si>
  <si>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</si>
  <si>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</si>
  <si>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</si>
  <si>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</si>
  <si>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</si>
  <si>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</si>
  <si>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</si>
  <si>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</si>
  <si>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</si>
  <si>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</si>
  <si>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</si>
  <si>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</si>
  <si>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</si>
  <si>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</si>
  <si>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</si>
  <si>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</si>
  <si>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</si>
  <si>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</si>
  <si>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</si>
  <si>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</si>
  <si>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</si>
  <si>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</si>
  <si>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</si>
  <si>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</si>
  <si>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</si>
  <si>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</si>
  <si>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</si>
  <si>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</si>
  <si>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</si>
  <si>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</si>
  <si>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</si>
  <si>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</si>
  <si>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</si>
  <si>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</si>
  <si>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</si>
  <si>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</si>
  <si>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</si>
  <si>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</si>
  <si>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</si>
  <si>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</si>
  <si>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</si>
  <si>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</si>
  <si>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</si>
  <si>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</si>
  <si>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</si>
  <si>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</si>
  <si>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</si>
  <si>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</si>
  <si>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</si>
  <si>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</si>
  <si>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</si>
  <si>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</si>
  <si>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</si>
  <si>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</si>
  <si>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</si>
  <si>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</si>
  <si>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</si>
  <si>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</si>
  <si>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</si>
  <si>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</si>
  <si>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</si>
  <si>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</si>
  <si>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</si>
  <si>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</si>
  <si>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</si>
  <si>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</si>
  <si>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</si>
  <si>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</si>
  <si>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</si>
  <si>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</si>
  <si>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</si>
  <si>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</si>
  <si>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</si>
  <si>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</si>
  <si>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</si>
  <si>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</si>
  <si>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</si>
  <si>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</si>
  <si>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</si>
  <si>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</si>
  <si>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</si>
  <si>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</si>
  <si>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</si>
  <si>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</si>
  <si>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</si>
  <si>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</si>
  <si>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</si>
  <si>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</si>
  <si>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</si>
  <si>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</si>
  <si>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</si>
  <si>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</si>
  <si>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</si>
  <si>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</si>
  <si>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</si>
  <si>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</si>
  <si>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</si>
  <si>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</si>
  <si>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</si>
  <si>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</si>
  <si>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</si>
  <si>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</si>
  <si>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</si>
  <si>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</si>
  <si>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</si>
  <si>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</si>
  <si>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</si>
  <si>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</si>
  <si>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</si>
  <si>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</si>
  <si>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</si>
  <si>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</si>
  <si>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</si>
  <si>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</si>
  <si>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</si>
  <si>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</si>
  <si>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</si>
  <si>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</si>
  <si>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</si>
  <si>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</si>
  <si>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</si>
  <si>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</si>
  <si>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</si>
  <si>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</si>
  <si>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</si>
  <si>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</si>
  <si>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</si>
  <si>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</si>
  <si>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</si>
  <si>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</si>
  <si>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</si>
  <si>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</si>
  <si>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</si>
  <si>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</si>
  <si>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</si>
  <si>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</si>
  <si>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</si>
  <si>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</si>
  <si>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</si>
  <si>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</si>
  <si>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</si>
  <si>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</si>
  <si>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</si>
  <si>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</si>
  <si>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</si>
  <si>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</si>
  <si>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</si>
  <si>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</si>
  <si>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</si>
  <si>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</si>
  <si>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</si>
  <si>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</si>
  <si>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</si>
  <si>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</si>
  <si>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</si>
  <si>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</si>
  <si>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</si>
  <si>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</si>
  <si>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</si>
  <si>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</si>
  <si>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</si>
  <si>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</si>
  <si>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</si>
  <si>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</si>
  <si>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</si>
  <si>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</si>
  <si>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</si>
  <si>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</si>
  <si>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</si>
  <si>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</si>
  <si>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</si>
  <si>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</si>
  <si>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</si>
  <si>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</si>
  <si>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</si>
  <si>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</si>
  <si>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</si>
  <si>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</si>
  <si>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</si>
  <si>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</si>
  <si>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</si>
  <si>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</si>
  <si>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</si>
  <si>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</si>
  <si>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</si>
  <si>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</si>
  <si>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</si>
  <si>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</si>
  <si>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</si>
  <si>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</si>
  <si>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</si>
  <si>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</si>
  <si>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</si>
  <si>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</si>
  <si>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</si>
  <si>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</si>
  <si>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</si>
  <si>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</si>
  <si>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</si>
  <si>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</si>
  <si>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</si>
  <si>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</si>
  <si>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</si>
  <si>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</si>
  <si>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</si>
  <si>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</si>
  <si>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</si>
  <si>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</si>
  <si>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</si>
  <si>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</si>
  <si>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</si>
  <si>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</si>
  <si>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</si>
  <si>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</si>
  <si>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</si>
  <si>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</si>
  <si>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</si>
  <si>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</si>
  <si>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</si>
  <si>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</si>
  <si>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</si>
  <si>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</si>
  <si>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</si>
  <si>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</si>
  <si>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</si>
  <si>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</si>
  <si>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</si>
  <si>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</si>
  <si>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</si>
  <si>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</si>
  <si>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</si>
  <si>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</si>
  <si>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</si>
  <si>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</si>
  <si>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</si>
  <si>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</si>
  <si>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</si>
  <si>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</si>
  <si>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</si>
  <si>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</si>
  <si>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</si>
  <si>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</si>
  <si>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</si>
  <si>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</si>
  <si>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</si>
  <si>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</si>
  <si>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</si>
  <si>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</si>
  <si>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</si>
  <si>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</si>
  <si>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</si>
  <si>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</si>
  <si>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</si>
  <si>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</si>
  <si>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</si>
  <si>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</si>
  <si>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</si>
  <si>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</si>
  <si>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</si>
  <si>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</si>
  <si>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</si>
  <si>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</si>
  <si>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</si>
  <si>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</si>
  <si>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</si>
  <si>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</si>
  <si>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</si>
  <si>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</si>
  <si>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</si>
  <si>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</si>
  <si>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</si>
  <si>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</si>
  <si>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</si>
  <si>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</si>
  <si>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</si>
  <si>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</si>
  <si>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</si>
  <si>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</si>
  <si>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</si>
  <si>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</si>
  <si>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</si>
  <si>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</si>
  <si>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</si>
  <si>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</si>
  <si>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</si>
  <si>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</si>
  <si>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</si>
  <si>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</si>
  <si>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</si>
  <si>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</si>
  <si>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</si>
  <si>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</si>
  <si>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</si>
  <si>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</si>
  <si>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</si>
  <si>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</si>
  <si>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</si>
  <si>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</si>
  <si>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</si>
  <si>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</si>
  <si>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</si>
  <si>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</si>
  <si>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</si>
  <si>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</si>
  <si>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</si>
  <si>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</si>
  <si>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</si>
  <si>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</si>
  <si>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</si>
  <si>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</si>
  <si>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</si>
  <si>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</si>
  <si>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</si>
  <si>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</si>
  <si>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</si>
  <si>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</si>
  <si>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</si>
  <si>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</si>
  <si>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</si>
  <si>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</si>
  <si>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</si>
  <si>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</si>
  <si>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</si>
  <si>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</si>
  <si>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</si>
  <si>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</si>
  <si>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</si>
  <si>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</si>
  <si>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</si>
  <si>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</si>
  <si>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</si>
  <si>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</si>
  <si>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</si>
  <si>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</si>
  <si>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</si>
  <si>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</si>
  <si>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</si>
  <si>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</si>
  <si>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</si>
  <si>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</si>
  <si>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</si>
  <si>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</si>
  <si>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</si>
  <si>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</si>
  <si>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</si>
  <si>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</si>
  <si>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</si>
  <si>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</si>
  <si>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</si>
  <si>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</si>
  <si>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</si>
  <si>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</si>
  <si>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</si>
  <si>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</si>
  <si>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</si>
  <si>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</si>
  <si>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</si>
  <si>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</si>
  <si>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</si>
  <si>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</si>
  <si>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</si>
  <si>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</si>
  <si>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</si>
  <si>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</si>
  <si>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</si>
  <si>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</si>
  <si>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</si>
  <si>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</si>
  <si>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</si>
  <si>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</si>
  <si>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</si>
  <si>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</si>
  <si>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</si>
  <si>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</si>
  <si>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</si>
  <si>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</si>
  <si>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</si>
  <si>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</si>
  <si>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</si>
  <si>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</si>
  <si>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</si>
  <si>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</si>
  <si>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</si>
  <si>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</si>
  <si>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</si>
  <si>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</si>
  <si>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</si>
  <si>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</si>
  <si>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</si>
  <si>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</si>
  <si>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</si>
  <si>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</si>
  <si>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</si>
  <si>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</si>
  <si>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</si>
  <si>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</si>
  <si>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</si>
  <si>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</si>
  <si>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</si>
  <si>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</si>
  <si>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</si>
  <si>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</si>
  <si>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</si>
  <si>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</si>
  <si>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</si>
  <si>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</si>
  <si>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</si>
  <si>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</si>
  <si>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</si>
  <si>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</si>
  <si>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</si>
  <si>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</si>
  <si>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</si>
  <si>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</si>
  <si>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</si>
  <si>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</si>
  <si>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</si>
  <si>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</si>
  <si>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</si>
  <si>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</si>
  <si>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</si>
  <si>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</si>
  <si>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</si>
  <si>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</si>
  <si>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</si>
  <si>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</si>
  <si>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</si>
  <si>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</si>
  <si>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</si>
  <si>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</si>
  <si>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</si>
  <si>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</si>
  <si>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</si>
  <si>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</si>
  <si>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</si>
  <si>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</si>
  <si>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</si>
  <si>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</si>
  <si>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</si>
  <si>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</si>
  <si>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</si>
  <si>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</si>
  <si>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</si>
  <si>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</si>
  <si>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</si>
  <si>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</si>
  <si>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</si>
  <si>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</si>
  <si>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</si>
  <si>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</si>
  <si>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</si>
  <si>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</si>
  <si>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</si>
  <si>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</si>
  <si>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</si>
  <si>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</si>
  <si>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</si>
  <si>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</si>
  <si>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</si>
  <si>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</si>
  <si>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</si>
  <si>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</si>
  <si>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</si>
  <si>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</si>
  <si>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</si>
  <si>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</si>
  <si>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</si>
  <si>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</si>
  <si>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</si>
  <si>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</si>
  <si>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</si>
  <si>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</si>
  <si>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</si>
  <si>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</si>
  <si>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</si>
  <si>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</si>
  <si>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</si>
  <si>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</si>
  <si>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</si>
  <si>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</si>
  <si>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</si>
  <si>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</si>
  <si>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</si>
  <si>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</si>
  <si>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</si>
  <si>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</si>
  <si>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</si>
  <si>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</si>
  <si>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</si>
  <si>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</si>
  <si>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</si>
  <si>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</si>
  <si>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</si>
  <si>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</si>
  <si>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</si>
  <si>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</si>
  <si>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</si>
  <si>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</si>
  <si>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</si>
  <si>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</si>
  <si>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</si>
  <si>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</si>
  <si>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</si>
  <si>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</si>
  <si>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</si>
  <si>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</si>
  <si>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</si>
  <si>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</si>
  <si>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</si>
  <si>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</si>
  <si>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</si>
  <si>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</si>
  <si>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</si>
  <si>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</si>
  <si>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</si>
  <si>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</si>
  <si>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</si>
  <si>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</si>
  <si>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</si>
  <si>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</si>
  <si>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</si>
  <si>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</si>
  <si>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</si>
  <si>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</si>
  <si>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</si>
  <si>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</si>
  <si>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</si>
  <si>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</si>
  <si>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</si>
  <si>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</si>
  <si>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</si>
  <si>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</si>
  <si>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</si>
  <si>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</si>
  <si>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</si>
  <si>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</si>
  <si>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</si>
  <si>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</si>
  <si>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</si>
  <si>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</si>
  <si>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</si>
  <si>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</si>
  <si>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</si>
  <si>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</si>
  <si>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</si>
  <si>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</si>
  <si>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</si>
  <si>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</si>
  <si>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</si>
  <si>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</si>
  <si>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</si>
  <si>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</si>
  <si>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</si>
  <si>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</si>
  <si>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</si>
  <si>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</si>
  <si>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</si>
  <si>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</si>
  <si>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</si>
  <si>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</si>
  <si>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</si>
  <si>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</si>
  <si>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</si>
  <si>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</si>
  <si>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</si>
  <si>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</si>
  <si>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</si>
  <si>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</si>
  <si>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</si>
  <si>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</si>
  <si>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</si>
  <si>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</si>
  <si>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</si>
  <si>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</si>
  <si>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</si>
  <si>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</si>
  <si>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</si>
  <si>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</si>
  <si>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</si>
  <si>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</si>
  <si>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</si>
  <si>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</si>
  <si>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</si>
  <si>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</si>
  <si>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</si>
  <si>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</si>
  <si>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</si>
  <si>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</si>
  <si>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</si>
  <si>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</si>
  <si>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</si>
  <si>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</si>
  <si>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</si>
  <si>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</si>
  <si>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</si>
  <si>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</si>
  <si>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</si>
  <si>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</si>
  <si>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</si>
  <si>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</si>
  <si>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</si>
  <si>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</si>
  <si>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</si>
  <si>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</si>
  <si>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</si>
  <si>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</si>
  <si>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</si>
  <si>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</si>
  <si>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</si>
  <si>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</si>
  <si>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</si>
  <si>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</si>
  <si>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</si>
  <si>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</si>
  <si>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</si>
  <si>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</si>
  <si>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</si>
  <si>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</si>
  <si>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</si>
  <si>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</si>
  <si>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</si>
  <si>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</si>
  <si>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</si>
  <si>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</si>
  <si>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</si>
  <si>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</si>
  <si>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</si>
  <si>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</si>
  <si>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</si>
  <si>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</si>
  <si>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</si>
  <si>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</si>
  <si>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</si>
  <si>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</si>
  <si>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</si>
  <si>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</si>
  <si>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</si>
  <si>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</si>
  <si>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</si>
  <si>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</si>
  <si>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</si>
  <si>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</si>
  <si>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</si>
  <si>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</si>
  <si>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</si>
  <si>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</si>
  <si>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</si>
  <si>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</si>
  <si>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</si>
  <si>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</si>
  <si>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</si>
  <si>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</si>
  <si>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</si>
  <si>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</si>
  <si>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</si>
  <si>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</si>
  <si>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</si>
  <si>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</si>
  <si>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</si>
  <si>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</si>
  <si>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</si>
  <si>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</si>
  <si>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</si>
  <si>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</si>
  <si>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</si>
  <si>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</si>
  <si>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</si>
  <si>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</si>
  <si>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</si>
  <si>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</si>
  <si>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</si>
  <si>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</si>
  <si>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</si>
  <si>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</si>
  <si>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</si>
  <si>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</si>
  <si>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</si>
  <si>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</si>
  <si>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</si>
  <si>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</si>
  <si>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</si>
  <si>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</si>
  <si>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</si>
  <si>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</si>
  <si>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</si>
  <si>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</si>
  <si>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</si>
  <si>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</si>
  <si>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</si>
  <si>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</si>
  <si>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</si>
  <si>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</si>
  <si>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</si>
  <si>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</si>
  <si>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</si>
  <si>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</si>
  <si>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</si>
  <si>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</si>
  <si>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</si>
  <si>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</si>
  <si>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</si>
  <si>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</si>
  <si>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</si>
  <si>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</si>
  <si>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</si>
  <si>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</si>
  <si>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</si>
  <si>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</si>
  <si>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</si>
  <si>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</si>
  <si>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</si>
  <si>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</si>
  <si>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</si>
  <si>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</si>
  <si>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</si>
  <si>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</si>
  <si>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</si>
  <si>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</si>
  <si>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</si>
  <si>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</si>
  <si>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</si>
  <si>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</si>
  <si>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</si>
  <si>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</si>
  <si>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</si>
  <si>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</si>
  <si>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</si>
  <si>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</si>
  <si>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</si>
  <si>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</si>
  <si>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</si>
  <si>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</si>
  <si>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</si>
  <si>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</si>
  <si>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</si>
  <si>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</si>
  <si>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</si>
  <si>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</si>
  <si>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</si>
  <si>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</si>
  <si>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</si>
  <si>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</si>
  <si>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</si>
  <si>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</si>
  <si>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</si>
  <si>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</si>
  <si>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</si>
  <si>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</si>
  <si>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</si>
  <si>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</si>
  <si>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</si>
  <si>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</si>
  <si>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</si>
  <si>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</si>
  <si>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</si>
  <si>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</si>
  <si>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</si>
  <si>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</si>
  <si>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</si>
  <si>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</si>
  <si>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</si>
  <si>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</si>
  <si>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</si>
  <si>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</si>
  <si>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</si>
  <si>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</si>
  <si>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</si>
  <si>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</si>
  <si>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</si>
  <si>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</si>
  <si>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</si>
  <si>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</si>
  <si>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</si>
  <si>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</si>
  <si>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</si>
  <si>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</si>
  <si>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</si>
  <si>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</si>
  <si>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</si>
  <si>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</si>
  <si>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</si>
  <si>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</si>
  <si>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</si>
  <si>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</si>
  <si>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</si>
  <si>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</si>
  <si>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</si>
  <si>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</si>
  <si>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</si>
  <si>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</si>
  <si>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</si>
  <si>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</si>
  <si>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</si>
  <si>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</si>
  <si>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</si>
  <si>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</si>
  <si>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</si>
  <si>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</si>
  <si>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</si>
  <si>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</si>
  <si>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</si>
  <si>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</si>
  <si>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</si>
  <si>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</si>
  <si>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</si>
  <si>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</si>
  <si>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</si>
  <si>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</si>
  <si>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</si>
  <si>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</si>
  <si>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</si>
  <si>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</si>
  <si>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</si>
  <si>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</si>
  <si>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</si>
  <si>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</si>
  <si>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</si>
  <si>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</si>
  <si>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</si>
  <si>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</si>
  <si>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</si>
  <si>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</si>
  <si>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</si>
  <si>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</si>
  <si>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</si>
  <si>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</si>
  <si>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</si>
  <si>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</si>
  <si>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</si>
  <si>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</si>
  <si>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</si>
  <si>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</si>
  <si>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</si>
  <si>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</si>
  <si>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</si>
  <si>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</si>
  <si>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</si>
  <si>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</si>
  <si>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</si>
  <si>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</si>
  <si>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</si>
  <si>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</si>
  <si>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</si>
  <si>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</si>
  <si>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</si>
  <si>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</si>
  <si>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</si>
  <si>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</si>
  <si>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</si>
  <si>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</si>
  <si>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</si>
  <si>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</si>
  <si>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</si>
  <si>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</si>
  <si>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</si>
  <si>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</si>
  <si>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</si>
  <si>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</si>
  <si>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</si>
  <si>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</si>
  <si>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</si>
  <si>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</si>
  <si>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</si>
  <si>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</si>
  <si>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</si>
  <si>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</si>
  <si>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</si>
  <si>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</si>
  <si>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</si>
  <si>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</si>
  <si>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</si>
  <si>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</si>
  <si>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</si>
  <si>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</si>
  <si>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</si>
  <si>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</si>
  <si>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</si>
  <si>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</si>
  <si>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</si>
  <si>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</si>
  <si>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</si>
  <si>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</si>
  <si>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</si>
  <si>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</si>
  <si>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</si>
  <si>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</si>
  <si>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</si>
  <si>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</si>
  <si>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</si>
  <si>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</si>
  <si>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</si>
  <si>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</si>
  <si>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</si>
  <si>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</si>
  <si>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</si>
  <si>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</si>
  <si>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</si>
  <si>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</si>
  <si>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</si>
  <si>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</si>
  <si>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</si>
  <si>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</si>
  <si>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</si>
  <si>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</si>
  <si>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</si>
  <si>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</si>
  <si>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</si>
  <si>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</si>
  <si>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</si>
  <si>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</si>
  <si>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</si>
  <si>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</si>
  <si>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</si>
  <si>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</si>
  <si>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</si>
  <si>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</si>
  <si>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</si>
  <si>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</si>
  <si>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</si>
  <si>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</si>
  <si>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</si>
  <si>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</si>
  <si>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</si>
  <si>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</si>
  <si>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</si>
  <si>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</si>
  <si>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</si>
  <si>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</si>
  <si>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</si>
  <si>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</si>
  <si>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</si>
  <si>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</si>
  <si>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</si>
  <si>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</si>
  <si>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</si>
  <si>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</si>
  <si>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</si>
  <si>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</si>
  <si>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</si>
  <si>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</si>
  <si>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</si>
  <si>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</si>
  <si>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</si>
  <si>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</si>
  <si>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</si>
  <si>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</si>
  <si>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</si>
  <si>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</si>
  <si>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</si>
  <si>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</si>
  <si>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</si>
  <si>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</si>
  <si>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</si>
  <si>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</si>
  <si>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</si>
  <si>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</si>
  <si>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</si>
  <si>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</si>
  <si>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</si>
  <si>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</si>
  <si>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</si>
  <si>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</si>
  <si>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</si>
  <si>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</si>
  <si>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</si>
  <si>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</si>
  <si>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</si>
  <si>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</si>
  <si>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</si>
  <si>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</si>
  <si>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</si>
  <si>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</si>
  <si>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</si>
  <si>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</si>
  <si>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</si>
  <si>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</si>
  <si>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</si>
  <si>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</si>
  <si>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</si>
  <si>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</si>
  <si>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</si>
  <si>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</si>
  <si>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</si>
  <si>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</si>
  <si>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</si>
  <si>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</si>
  <si>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</si>
  <si>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</si>
  <si>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</si>
  <si>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</si>
  <si>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</si>
  <si>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</si>
  <si>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</si>
  <si>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</si>
  <si>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</si>
  <si>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</si>
  <si>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</si>
  <si>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</si>
  <si>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</si>
  <si>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</si>
  <si>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</si>
  <si>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</si>
  <si>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</si>
  <si>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</si>
  <si>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</si>
  <si>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</si>
  <si>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</si>
  <si>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</si>
  <si>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</si>
  <si>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</si>
  <si>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</si>
  <si>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</si>
  <si>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</si>
  <si>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</si>
  <si>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</si>
  <si>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</si>
  <si>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</si>
  <si>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</si>
  <si>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</si>
  <si>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</si>
  <si>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</si>
  <si>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</si>
  <si>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</si>
  <si>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</si>
  <si>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</si>
  <si>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</si>
  <si>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</si>
  <si>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</si>
  <si>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</si>
  <si>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</si>
  <si>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</si>
  <si>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</si>
  <si>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</si>
  <si>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</si>
  <si>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</si>
  <si>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</si>
  <si>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</si>
  <si>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</si>
  <si>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</si>
  <si>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</si>
  <si>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</si>
  <si>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</si>
  <si>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</si>
  <si>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</si>
  <si>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</si>
  <si>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</si>
  <si>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</si>
  <si>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</si>
  <si>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</si>
  <si>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</si>
  <si>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</si>
  <si>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</si>
  <si>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</si>
  <si>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</si>
  <si>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</si>
  <si>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</si>
  <si>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</si>
  <si>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</si>
  <si>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</si>
  <si>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</si>
  <si>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</si>
  <si>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</si>
  <si>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</si>
  <si>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</si>
  <si>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</si>
  <si>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</si>
  <si>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</si>
  <si>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</si>
  <si>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</si>
  <si>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</si>
  <si>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</si>
  <si>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</si>
  <si>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</si>
  <si>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</si>
  <si>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</si>
  <si>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</si>
  <si>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</si>
  <si>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</si>
  <si>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</si>
  <si>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</si>
  <si>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</si>
  <si>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</si>
  <si>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</si>
  <si>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</si>
  <si>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</si>
  <si>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</si>
  <si>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</si>
  <si>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</si>
  <si>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</si>
  <si>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</si>
  <si>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</si>
  <si>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</si>
  <si>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</si>
  <si>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</si>
  <si>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</si>
  <si>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</si>
  <si>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</si>
  <si>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</si>
  <si>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</si>
  <si>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</si>
  <si>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</si>
  <si>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</si>
  <si>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</si>
  <si>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</si>
  <si>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</si>
  <si>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</si>
  <si>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</si>
  <si>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</si>
  <si>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</si>
  <si>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</si>
  <si>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</si>
  <si>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</si>
  <si>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</si>
  <si>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</si>
  <si>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</si>
  <si>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</si>
  <si>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</si>
  <si>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</si>
  <si>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</si>
  <si>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</si>
  <si>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</si>
  <si>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</si>
  <si>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</si>
  <si>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</si>
  <si>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</si>
  <si>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</si>
  <si>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</si>
  <si>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</si>
  <si>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</si>
  <si>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</si>
  <si>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</si>
  <si>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</si>
  <si>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</si>
  <si>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</si>
  <si>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</si>
  <si>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</si>
  <si>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</si>
  <si>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</si>
  <si>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</si>
  <si>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</si>
  <si>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</si>
  <si>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</si>
  <si>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</si>
  <si>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</si>
  <si>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</si>
  <si>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</si>
  <si>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</si>
  <si>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</si>
  <si>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</si>
  <si>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</si>
  <si>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</si>
  <si>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</si>
  <si>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</si>
  <si>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</si>
  <si>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</si>
  <si>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</si>
  <si>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</si>
  <si>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</si>
  <si>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</si>
  <si>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</si>
  <si>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</si>
  <si>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</si>
  <si>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</si>
  <si>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</si>
  <si>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</si>
  <si>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</si>
  <si>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</si>
  <si>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</si>
  <si>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</si>
  <si>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</si>
  <si>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</si>
  <si>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</si>
  <si>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</si>
  <si>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</si>
  <si>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</si>
  <si>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</si>
  <si>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</si>
  <si>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</si>
  <si>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</si>
  <si>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</si>
  <si>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</si>
  <si>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</si>
  <si>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</si>
  <si>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</si>
  <si>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</si>
  <si>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</si>
  <si>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</si>
  <si>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</si>
  <si>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</si>
  <si>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</si>
  <si>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</si>
  <si>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</si>
  <si>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</si>
  <si>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</si>
  <si>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</si>
  <si>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</si>
  <si>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</si>
  <si>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</si>
  <si>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</si>
  <si>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</si>
  <si>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</si>
  <si>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</si>
  <si>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</si>
  <si>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</si>
  <si>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</si>
  <si>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</si>
  <si>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</si>
  <si>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</si>
  <si>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</si>
  <si>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</si>
  <si>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</si>
  <si>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</si>
  <si>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</si>
  <si>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</si>
  <si>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</si>
  <si>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</si>
  <si>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</si>
  <si>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</si>
  <si>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</si>
  <si>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</si>
  <si>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</si>
  <si>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</si>
  <si>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</si>
  <si>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</si>
  <si>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</si>
  <si>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</si>
  <si>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</si>
  <si>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</si>
  <si>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</si>
  <si>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</si>
  <si>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</si>
  <si>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</si>
  <si>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</si>
  <si>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</si>
  <si>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</si>
  <si>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</si>
  <si>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</si>
  <si>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</si>
  <si>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</si>
  <si>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</si>
  <si>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</si>
  <si>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</si>
  <si>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</si>
  <si>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</si>
  <si>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</si>
  <si>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</si>
  <si>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</si>
  <si>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</si>
  <si>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</si>
  <si>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</si>
  <si>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</si>
  <si>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</si>
  <si>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</si>
  <si>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</si>
  <si>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</si>
  <si>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</si>
  <si>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</si>
  <si>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</si>
  <si>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</si>
  <si>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</si>
  <si>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</si>
  <si>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</si>
  <si>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</si>
  <si>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</si>
  <si>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</si>
  <si>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</si>
  <si>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</si>
  <si>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</si>
  <si>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</si>
  <si>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</si>
  <si>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</si>
  <si>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</si>
  <si>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</si>
  <si>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</si>
  <si>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</si>
  <si>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</si>
  <si>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</si>
  <si>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</si>
  <si>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</si>
  <si>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</si>
  <si>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</si>
  <si>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</si>
  <si>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</si>
  <si>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</si>
  <si>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</si>
  <si>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</si>
  <si>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</si>
  <si>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</si>
  <si>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</si>
  <si>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</si>
  <si>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</si>
  <si>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</si>
  <si>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</si>
  <si>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</si>
  <si>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</si>
  <si>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</si>
  <si>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</si>
  <si>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</si>
  <si>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</si>
  <si>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</si>
  <si>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</si>
  <si>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</si>
  <si>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</si>
  <si>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</si>
  <si>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</si>
  <si>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</si>
  <si>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</si>
  <si>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</si>
  <si>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</si>
  <si>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</si>
  <si>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</si>
  <si>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</si>
  <si>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</si>
  <si>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</si>
  <si>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</si>
  <si>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</si>
  <si>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</si>
  <si>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</si>
  <si>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</si>
  <si>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</si>
  <si>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</si>
  <si>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</si>
  <si>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</si>
  <si>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</si>
  <si>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</si>
  <si>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</si>
  <si>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</si>
  <si>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</si>
  <si>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</si>
  <si>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</si>
  <si>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</si>
  <si>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</si>
  <si>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</si>
  <si>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</si>
  <si>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</si>
  <si>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</si>
  <si>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</si>
  <si>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</si>
  <si>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</si>
  <si>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</si>
  <si>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</si>
  <si>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</si>
  <si>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</si>
  <si>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</si>
  <si>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</si>
  <si>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</si>
  <si>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</si>
  <si>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</si>
  <si>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</si>
  <si>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</si>
  <si>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</si>
  <si>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</si>
  <si>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</si>
  <si>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</si>
  <si>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</si>
  <si>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</si>
  <si>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</si>
  <si>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</si>
  <si>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</si>
  <si>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</si>
  <si>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</si>
  <si>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</si>
  <si>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</si>
  <si>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</si>
  <si>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</si>
  <si>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</si>
  <si>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</si>
  <si>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</si>
  <si>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</si>
  <si>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</si>
  <si>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</si>
  <si>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</si>
  <si>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</si>
  <si>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</si>
  <si>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</si>
  <si>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</si>
  <si>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</si>
  <si>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</si>
  <si>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</si>
  <si>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</si>
  <si>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</si>
  <si>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</si>
  <si>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</si>
  <si>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</si>
  <si>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</si>
  <si>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</si>
  <si>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</si>
  <si>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</si>
  <si>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</si>
  <si>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</si>
  <si>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</si>
  <si>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</si>
  <si>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</si>
  <si>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</si>
  <si>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</si>
  <si>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</si>
  <si>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</si>
  <si>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</si>
  <si>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</si>
  <si>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</si>
  <si>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</si>
  <si>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</si>
  <si>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</si>
  <si>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</si>
  <si>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</si>
  <si>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</si>
  <si>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</si>
  <si>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</si>
  <si>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</si>
  <si>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</si>
  <si>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</si>
  <si>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</si>
  <si>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</si>
  <si>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</si>
  <si>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</si>
  <si>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</si>
  <si>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</si>
  <si>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</si>
  <si>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</si>
  <si>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</si>
  <si>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</si>
  <si>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</si>
  <si>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</si>
  <si>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</si>
  <si>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</si>
  <si>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</si>
  <si>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</si>
  <si>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</si>
  <si>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</si>
  <si>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</si>
  <si>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</si>
  <si>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</si>
  <si>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</si>
  <si>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</si>
  <si>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</si>
  <si>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</si>
  <si>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</si>
  <si>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</si>
  <si>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</si>
  <si>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</si>
  <si>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</si>
  <si>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</si>
  <si>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</si>
  <si>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</si>
  <si>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</si>
  <si>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</si>
  <si>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</si>
  <si>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</si>
  <si>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</si>
  <si>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</si>
  <si>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</si>
  <si>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</si>
  <si>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</si>
  <si>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</si>
  <si>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</si>
  <si>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</si>
  <si>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</si>
  <si>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</si>
  <si>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</si>
  <si>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</si>
  <si>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</si>
  <si>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</si>
  <si>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</si>
  <si>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</si>
  <si>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</si>
  <si>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</si>
  <si>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</si>
  <si>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</si>
  <si>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</si>
  <si>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</si>
  <si>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</si>
  <si>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</si>
  <si>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</si>
  <si>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</si>
  <si>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</si>
  <si>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</si>
  <si>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</si>
  <si>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</si>
  <si>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</si>
  <si>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</si>
  <si>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</si>
  <si>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</si>
  <si>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</si>
  <si>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</si>
  <si>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</si>
  <si>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</si>
  <si>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</si>
  <si>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</si>
  <si>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</si>
  <si>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</si>
  <si>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</si>
  <si>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</si>
  <si>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</si>
  <si>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</si>
  <si>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</si>
  <si>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</si>
  <si>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</si>
  <si>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</si>
  <si>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</si>
  <si>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</si>
  <si>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</si>
  <si>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</si>
  <si>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</si>
  <si>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</si>
  <si>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</si>
  <si>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</si>
  <si>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</si>
  <si>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</si>
  <si>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</si>
  <si>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</si>
  <si>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</si>
  <si>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</si>
  <si>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</si>
  <si>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</si>
  <si>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</si>
  <si>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</si>
  <si>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</si>
  <si>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</si>
  <si>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</si>
  <si>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</si>
  <si>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</si>
  <si>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</si>
  <si>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</si>
  <si>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</si>
  <si>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</si>
  <si>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</si>
  <si>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</si>
  <si>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</si>
  <si>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</si>
  <si>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</si>
  <si>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</si>
  <si>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</si>
  <si>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</si>
  <si>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</si>
  <si>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</si>
  <si>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</si>
  <si>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</si>
  <si>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</si>
  <si>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</si>
  <si>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</si>
  <si>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</si>
  <si>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</si>
  <si>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</si>
  <si>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</si>
  <si>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</si>
  <si>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</si>
  <si>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</si>
  <si>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</si>
  <si>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</si>
  <si>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</si>
  <si>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</si>
  <si>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</si>
  <si>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</si>
  <si>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</si>
  <si>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</si>
  <si>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</si>
  <si>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</si>
  <si>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</si>
  <si>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</si>
  <si>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</si>
  <si>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</si>
  <si>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</si>
  <si>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</si>
  <si>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</si>
  <si>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</si>
  <si>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</si>
  <si>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</si>
  <si>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</si>
  <si>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</si>
  <si>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</si>
  <si>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</si>
  <si>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</si>
  <si>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</si>
  <si>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</si>
  <si>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</si>
  <si>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</si>
  <si>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</si>
  <si>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</si>
  <si>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</si>
  <si>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</si>
  <si>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</si>
  <si>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</si>
  <si>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</si>
  <si>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</si>
  <si>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</si>
  <si>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</si>
  <si>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</si>
  <si>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</si>
  <si>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</si>
  <si>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</si>
  <si>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</si>
  <si>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</si>
  <si>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</si>
  <si>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</si>
  <si>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</si>
  <si>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</si>
  <si>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</si>
  <si>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</si>
  <si>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</si>
  <si>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</si>
  <si>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</si>
  <si>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</si>
  <si>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</si>
  <si>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</si>
  <si>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</si>
  <si>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</si>
  <si>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</si>
  <si>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</si>
  <si>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</si>
  <si>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</si>
  <si>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</si>
  <si>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</si>
  <si>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</si>
  <si>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</si>
  <si>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</si>
  <si>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</si>
  <si>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</si>
  <si>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</si>
  <si>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</si>
  <si>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</si>
  <si>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</si>
  <si>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</si>
  <si>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</si>
  <si>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</si>
  <si>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</si>
  <si>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</si>
  <si>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</si>
  <si>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</si>
  <si>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</si>
  <si>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</si>
  <si>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</si>
  <si>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</si>
  <si>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</si>
  <si>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</si>
  <si>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</si>
  <si>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</si>
  <si>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</si>
  <si>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</si>
  <si>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</si>
  <si>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</si>
  <si>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</si>
  <si>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</si>
  <si>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</si>
  <si>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</si>
  <si>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</si>
  <si>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</si>
  <si>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</si>
  <si>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</si>
  <si>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</si>
  <si>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</si>
  <si>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</si>
  <si>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</si>
  <si>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</si>
  <si>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</si>
  <si>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</si>
  <si>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</si>
  <si>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</si>
  <si>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</si>
  <si>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</si>
  <si>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</si>
  <si>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</si>
  <si>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</si>
  <si>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</si>
  <si>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</si>
  <si>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</si>
  <si>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</si>
  <si>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</si>
  <si>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</si>
  <si>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</si>
  <si>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</si>
  <si>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</si>
  <si>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</si>
  <si>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</si>
  <si>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</si>
  <si>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</si>
  <si>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</si>
  <si>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</si>
  <si>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</si>
  <si>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</si>
  <si>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</si>
  <si>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</si>
  <si>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</si>
  <si>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</si>
  <si>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</si>
  <si>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</si>
  <si>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</si>
  <si>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</si>
  <si>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</si>
  <si>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</si>
  <si>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</si>
  <si>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</si>
  <si>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</si>
  <si>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</si>
  <si>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</si>
  <si>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</si>
  <si>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</si>
  <si>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</si>
  <si>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</si>
  <si>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</si>
  <si>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</si>
  <si>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</si>
  <si>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</si>
  <si>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</si>
  <si>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</si>
  <si>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</si>
  <si>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</si>
  <si>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</si>
  <si>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</si>
  <si>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</si>
  <si>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</si>
  <si>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</si>
  <si>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</si>
  <si>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</si>
  <si>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</si>
  <si>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</si>
  <si>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</si>
  <si>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</si>
  <si>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</si>
  <si>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</si>
  <si>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</si>
  <si>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</si>
  <si>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</si>
  <si>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</si>
  <si>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</si>
  <si>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</si>
  <si>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</si>
  <si>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</si>
  <si>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</si>
  <si>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</si>
  <si>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</si>
  <si>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</si>
  <si>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</si>
  <si>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</si>
  <si>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</si>
  <si>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</si>
  <si>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</si>
  <si>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</si>
  <si>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</si>
  <si>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</si>
  <si>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</si>
  <si>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</si>
  <si>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</si>
  <si>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</si>
  <si>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</si>
  <si>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</si>
  <si>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</si>
  <si>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</si>
  <si>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</si>
  <si>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</si>
  <si>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</si>
  <si>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</si>
  <si>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</si>
  <si>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</si>
  <si>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</si>
  <si>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</si>
  <si>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</si>
  <si>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</si>
  <si>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</si>
  <si>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</si>
  <si>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</si>
  <si>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</si>
  <si>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</si>
  <si>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</si>
  <si>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</si>
  <si>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</si>
  <si>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</si>
  <si>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</si>
  <si>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</si>
  <si>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</si>
  <si>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</si>
  <si>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</si>
  <si>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</si>
  <si>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</si>
  <si>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</si>
  <si>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</si>
  <si>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</si>
  <si>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</si>
  <si>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</si>
  <si>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</si>
  <si>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</si>
  <si>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</si>
  <si>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</si>
  <si>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</si>
  <si>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</si>
  <si>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</si>
  <si>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</si>
  <si>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</si>
  <si>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</si>
  <si>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</si>
  <si>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</si>
  <si>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</si>
  <si>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</si>
  <si>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</si>
  <si>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</si>
  <si>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</si>
  <si>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</si>
  <si>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</si>
  <si>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</si>
  <si>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</si>
  <si>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</si>
  <si>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</si>
  <si>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</si>
  <si>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</si>
  <si>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</si>
  <si>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</si>
  <si>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</si>
  <si>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</si>
  <si>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</si>
  <si>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</si>
  <si>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</si>
  <si>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</si>
  <si>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</si>
  <si>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</si>
  <si>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</si>
  <si>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</si>
  <si>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</si>
  <si>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</si>
  <si>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</si>
  <si>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</si>
  <si>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</si>
  <si>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</si>
  <si>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</si>
  <si>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</si>
  <si>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</si>
  <si>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</si>
  <si>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</si>
  <si>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</si>
  <si>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</si>
  <si>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</si>
  <si>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</si>
  <si>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</si>
  <si>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</si>
  <si>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</si>
  <si>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</si>
  <si>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</si>
  <si>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</si>
  <si>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</si>
  <si>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</si>
  <si>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</si>
  <si>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</si>
  <si>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</si>
  <si>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</si>
  <si>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</si>
  <si>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</si>
  <si>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</si>
  <si>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</si>
  <si>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</si>
  <si>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</si>
  <si>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</si>
  <si>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</si>
  <si>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</si>
  <si>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</si>
  <si>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</si>
  <si>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</si>
  <si>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</si>
  <si>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</si>
  <si>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</si>
  <si>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</si>
  <si>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</si>
  <si>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</si>
  <si>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</si>
  <si>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</si>
  <si>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</si>
  <si>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</si>
  <si>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</si>
  <si>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</si>
  <si>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</si>
  <si>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</si>
  <si>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</si>
  <si>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</si>
  <si>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</si>
  <si>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</si>
  <si>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</si>
  <si>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</si>
  <si>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</si>
  <si>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</si>
  <si>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</si>
  <si>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</si>
  <si>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</si>
  <si>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</si>
  <si>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</si>
  <si>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</si>
  <si>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</si>
  <si>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</si>
  <si>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</si>
  <si>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</si>
  <si>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</si>
  <si>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</si>
  <si>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</si>
  <si>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</si>
  <si>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</si>
  <si>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</si>
  <si>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</si>
  <si>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</si>
  <si>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</si>
  <si>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</si>
  <si>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</si>
  <si>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</si>
  <si>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</si>
  <si>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</si>
  <si>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</si>
  <si>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</si>
  <si>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</si>
  <si>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</si>
  <si>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</si>
  <si>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</si>
  <si>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</si>
  <si>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</si>
  <si>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</si>
  <si>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</si>
  <si>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</si>
  <si>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</si>
  <si>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</si>
  <si>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</si>
  <si>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</si>
  <si>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</si>
  <si>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</si>
  <si>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</si>
  <si>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</si>
  <si>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</si>
  <si>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</si>
  <si>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</si>
  <si>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</si>
  <si>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</si>
  <si>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</si>
  <si>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</si>
  <si>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</si>
  <si>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</si>
  <si>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</si>
  <si>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</si>
  <si>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</si>
  <si>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</si>
  <si>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</si>
  <si>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</si>
  <si>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</si>
  <si>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</si>
  <si>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</si>
  <si>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</si>
  <si>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</si>
  <si>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</si>
  <si>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</si>
  <si>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</si>
  <si>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</si>
  <si>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</si>
  <si>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</si>
  <si>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</si>
  <si>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</si>
  <si>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</si>
  <si>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</si>
  <si>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</si>
  <si>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</si>
  <si>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</si>
  <si>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</si>
  <si>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</si>
  <si>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</si>
  <si>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</si>
  <si>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</si>
  <si>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</si>
  <si>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</si>
  <si>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</si>
  <si>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</si>
  <si>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</si>
  <si>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</si>
  <si>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</si>
  <si>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</si>
  <si>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</si>
  <si>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</si>
  <si>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</si>
  <si>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</si>
  <si>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</si>
  <si>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</si>
  <si>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</si>
  <si>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</si>
  <si>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</si>
  <si>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</si>
  <si>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</si>
  <si>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</si>
  <si>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</si>
  <si>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</si>
  <si>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</si>
  <si>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</si>
  <si>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</si>
  <si>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</si>
  <si>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</si>
  <si>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</si>
  <si>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</si>
  <si>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</si>
  <si>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</si>
  <si>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</si>
  <si>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</si>
  <si>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</si>
  <si>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</si>
  <si>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</si>
  <si>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</si>
  <si>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</si>
  <si>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</si>
  <si>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</si>
  <si>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</si>
  <si>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</si>
  <si>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</si>
  <si>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</si>
  <si>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</si>
  <si>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</si>
  <si>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</si>
  <si>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</si>
  <si>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</si>
  <si>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</si>
  <si>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</si>
  <si>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</si>
  <si>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</si>
  <si>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</si>
  <si>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</si>
  <si>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</si>
  <si>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</si>
  <si>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</si>
  <si>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</si>
  <si>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</si>
  <si>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</si>
  <si>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</si>
  <si>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</si>
  <si>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</si>
  <si>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</si>
  <si>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</si>
  <si>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</si>
  <si>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</si>
  <si>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</si>
  <si>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</si>
  <si>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</si>
  <si>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</si>
  <si>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</si>
  <si>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</si>
  <si>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</si>
  <si>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</si>
  <si>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</si>
  <si>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</si>
  <si>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</si>
  <si>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</si>
  <si>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</si>
  <si>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</si>
  <si>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</si>
  <si>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</si>
  <si>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</si>
  <si>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</si>
  <si>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</si>
  <si>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</si>
  <si>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</si>
  <si>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</si>
  <si>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</si>
  <si>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</si>
  <si>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</si>
  <si>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</si>
  <si>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</si>
  <si>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</si>
  <si>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</si>
  <si>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</si>
  <si>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</si>
  <si>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</si>
  <si>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</si>
  <si>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</si>
  <si>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</si>
  <si>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</si>
  <si>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</si>
  <si>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</si>
  <si>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</si>
  <si>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</si>
  <si>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</si>
  <si>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</si>
  <si>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</si>
  <si>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</si>
  <si>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</si>
  <si>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</si>
  <si>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</si>
  <si>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</si>
  <si>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</si>
  <si>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</si>
  <si>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</si>
  <si>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</si>
  <si>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</si>
  <si>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</si>
  <si>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</si>
  <si>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</si>
  <si>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</si>
  <si>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</si>
  <si>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</si>
  <si>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</si>
  <si>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</si>
  <si>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</si>
  <si>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</si>
  <si>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</si>
  <si>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</si>
  <si>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</si>
  <si>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</si>
  <si>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</si>
  <si>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</si>
  <si>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</si>
  <si>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</si>
  <si>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</si>
  <si>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</si>
  <si>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</si>
  <si>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</si>
  <si>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</si>
  <si>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</si>
  <si>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</si>
  <si>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</si>
  <si>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</si>
  <si>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</si>
  <si>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</si>
  <si>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</si>
  <si>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</si>
  <si>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</si>
  <si>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</si>
  <si>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</si>
  <si>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</si>
  <si>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</si>
  <si>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</si>
  <si>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</si>
  <si>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</si>
  <si>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</si>
  <si>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</si>
  <si>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</si>
  <si>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</si>
  <si>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</si>
  <si>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</si>
  <si>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</si>
  <si>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</si>
  <si>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</si>
  <si>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</si>
  <si>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</si>
  <si>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</si>
  <si>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</si>
  <si>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</si>
  <si>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</si>
  <si>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</si>
  <si>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</si>
  <si>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</si>
  <si>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</si>
  <si>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</si>
  <si>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</si>
  <si>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</si>
  <si>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</si>
  <si>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</si>
  <si>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</si>
  <si>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</si>
  <si>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</si>
  <si>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</si>
  <si>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</si>
  <si>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</si>
  <si>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</si>
  <si>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</si>
  <si>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</si>
  <si>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</si>
  <si>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</si>
  <si>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</si>
  <si>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</si>
  <si>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</si>
  <si>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</si>
  <si>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</si>
  <si>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</si>
  <si>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</si>
  <si>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</si>
  <si>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</si>
  <si>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</si>
  <si>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</si>
  <si>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</si>
  <si>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</si>
  <si>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</si>
  <si>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</si>
  <si>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</si>
  <si>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</si>
  <si>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</si>
  <si>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</si>
  <si>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</si>
  <si>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</si>
  <si>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</si>
  <si>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</si>
  <si>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</si>
  <si>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</si>
  <si>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</si>
  <si>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</si>
  <si>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</si>
  <si>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</si>
  <si>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</si>
  <si>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</si>
  <si>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</si>
  <si>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</si>
  <si>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</si>
  <si>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</si>
  <si>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</si>
  <si>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</si>
  <si>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</si>
  <si>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</si>
  <si>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</si>
  <si>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</si>
  <si>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</si>
  <si>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</si>
  <si>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</si>
  <si>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</si>
  <si>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</si>
  <si>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</si>
  <si>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</si>
  <si>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</si>
  <si>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</si>
  <si>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</si>
  <si>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</si>
  <si>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</si>
  <si>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</si>
  <si>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</si>
  <si>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</si>
  <si>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</si>
  <si>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</si>
  <si>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</si>
  <si>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</si>
  <si>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</si>
  <si>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</si>
  <si>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</si>
  <si>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</si>
  <si>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</si>
  <si>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</si>
  <si>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</si>
  <si>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</si>
  <si>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</si>
  <si>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</si>
  <si>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</si>
  <si>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</si>
  <si>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</si>
  <si>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</si>
  <si>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</si>
  <si>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</si>
  <si>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</si>
  <si>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</si>
  <si>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</si>
  <si>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</si>
  <si>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</si>
  <si>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</si>
  <si>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</si>
  <si>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</si>
  <si>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</si>
  <si>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</si>
  <si>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</si>
  <si>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</si>
  <si>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</si>
  <si>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</si>
  <si>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</si>
  <si>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</si>
  <si>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</si>
  <si>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</si>
  <si>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</si>
  <si>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</si>
  <si>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</si>
  <si>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</si>
  <si>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</si>
  <si>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</si>
  <si>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</si>
  <si>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</si>
  <si>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</si>
  <si>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</si>
  <si>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</si>
  <si>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</si>
  <si>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</si>
  <si>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</si>
  <si>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</si>
  <si>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</si>
  <si>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</si>
  <si>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</si>
  <si>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</si>
  <si>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</si>
  <si>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</si>
  <si>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</si>
  <si>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</si>
  <si>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</si>
  <si>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</si>
  <si>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</si>
  <si>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</si>
  <si>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</si>
  <si>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</si>
  <si>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</si>
  <si>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</si>
  <si>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</si>
  <si>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</si>
  <si>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</si>
  <si>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</si>
  <si>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</si>
  <si>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</si>
  <si>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</si>
  <si>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</si>
  <si>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</si>
  <si>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</si>
  <si>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</si>
  <si>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</si>
  <si>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</si>
  <si>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</si>
  <si>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</si>
  <si>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</si>
  <si>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</si>
  <si>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</si>
  <si>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</si>
  <si>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</si>
  <si>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</si>
  <si>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</si>
  <si>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</si>
  <si>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</si>
  <si>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</si>
  <si>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</si>
  <si>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</si>
  <si>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</si>
  <si>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</si>
  <si>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</si>
  <si>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</si>
  <si>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</si>
  <si>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</si>
  <si>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</si>
  <si>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</si>
  <si>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</si>
  <si>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</si>
  <si>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</si>
  <si>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</si>
  <si>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</si>
  <si>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</si>
  <si>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</si>
  <si>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</si>
  <si>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</si>
  <si>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</si>
  <si>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</si>
  <si>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</si>
  <si>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</si>
  <si>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</si>
  <si>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</si>
  <si>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</si>
  <si>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</si>
  <si>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</si>
  <si>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</si>
  <si>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</si>
  <si>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</si>
  <si>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</si>
  <si>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</si>
  <si>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</si>
  <si>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</si>
  <si>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</si>
  <si>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</si>
  <si>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</si>
  <si>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</si>
  <si>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</si>
  <si>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</si>
  <si>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</si>
  <si>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</si>
  <si>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</si>
  <si>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</si>
  <si>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</si>
  <si>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</si>
  <si>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</si>
  <si>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</si>
  <si>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</si>
  <si>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</si>
  <si>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</si>
  <si>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</si>
  <si>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</si>
  <si>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</si>
  <si>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</si>
  <si>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</si>
  <si>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</si>
  <si>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</si>
  <si>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</si>
  <si>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</si>
  <si>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</si>
  <si>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</si>
  <si>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</si>
  <si>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</si>
  <si>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</si>
  <si>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</si>
  <si>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</si>
  <si>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</si>
  <si>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</si>
  <si>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</si>
  <si>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</si>
  <si>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</si>
  <si>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</si>
  <si>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</si>
  <si>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</si>
  <si>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</si>
  <si>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</si>
  <si>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</si>
  <si>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</si>
  <si>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</si>
  <si>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</si>
  <si>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</si>
  <si>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</si>
  <si>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</si>
  <si>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</si>
  <si>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</si>
  <si>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</si>
  <si>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</si>
  <si>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</si>
  <si>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</si>
  <si>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</si>
  <si>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</si>
  <si>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</si>
  <si>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</si>
  <si>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</si>
  <si>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</si>
  <si>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</si>
  <si>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</si>
  <si>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</si>
  <si>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</si>
  <si>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</si>
  <si>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</si>
  <si>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</si>
  <si>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</si>
  <si>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</si>
  <si>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</si>
  <si>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</si>
  <si>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</si>
  <si>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</si>
  <si>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</si>
  <si>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</si>
  <si>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</si>
  <si>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</si>
  <si>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</si>
  <si>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</si>
  <si>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</si>
  <si>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</si>
  <si>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</si>
  <si>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</si>
  <si>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</si>
  <si>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</si>
  <si>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</si>
  <si>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</si>
  <si>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</si>
  <si>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</si>
  <si>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</si>
  <si>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</si>
  <si>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</si>
  <si>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</si>
  <si>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</si>
  <si>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</si>
  <si>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</si>
  <si>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</si>
  <si>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</si>
  <si>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</si>
  <si>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</si>
  <si>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</si>
  <si>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</si>
  <si>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</si>
  <si>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</si>
  <si>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</si>
  <si>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</si>
  <si>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</si>
  <si>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</si>
  <si>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</si>
  <si>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</si>
  <si>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</si>
  <si>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</si>
  <si>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</si>
  <si>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</si>
  <si>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</si>
  <si>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</si>
  <si>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</si>
  <si>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</si>
  <si>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</si>
  <si>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</si>
  <si>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</si>
  <si>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</si>
  <si>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</si>
  <si>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</si>
  <si>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</si>
  <si>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</si>
  <si>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</si>
  <si>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</si>
  <si>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</si>
  <si>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</si>
  <si>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</si>
  <si>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</si>
  <si>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</si>
  <si>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</si>
  <si>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</si>
  <si>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</si>
  <si>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</si>
  <si>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</si>
  <si>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</si>
  <si>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</si>
  <si>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</si>
  <si>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</si>
  <si>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</si>
  <si>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</si>
  <si>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</si>
  <si>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</si>
  <si>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</si>
  <si>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</si>
  <si>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</si>
  <si>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</si>
  <si>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</si>
  <si>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</si>
  <si>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</si>
  <si>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</si>
  <si>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</si>
  <si>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</si>
  <si>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</si>
  <si>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</si>
  <si>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</si>
  <si>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</si>
  <si>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</si>
  <si>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</si>
  <si>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</si>
  <si>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</si>
  <si>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</si>
  <si>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</si>
  <si>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</si>
  <si>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</si>
  <si>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</si>
  <si>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</si>
  <si>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</si>
  <si>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</si>
  <si>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</si>
  <si>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</si>
  <si>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</si>
  <si>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</si>
  <si>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</si>
  <si>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</si>
  <si>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</si>
  <si>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</si>
  <si>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</si>
  <si>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</si>
  <si>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</si>
  <si>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</si>
  <si>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</si>
  <si>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</si>
  <si>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</si>
  <si>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</si>
  <si>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</si>
  <si>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</si>
  <si>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</si>
  <si>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</si>
  <si>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</si>
  <si>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</si>
  <si>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</si>
  <si>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</si>
  <si>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</si>
  <si>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</si>
  <si>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</si>
  <si>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</si>
  <si>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</si>
  <si>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</si>
  <si>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</si>
  <si>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</si>
  <si>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</si>
  <si>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</si>
  <si>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</si>
  <si>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</si>
  <si>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</si>
  <si>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</si>
  <si>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</si>
  <si>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</si>
  <si>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</si>
  <si>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</si>
  <si>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</si>
  <si>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</si>
  <si>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</si>
  <si>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</si>
  <si>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</si>
  <si>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</si>
  <si>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</si>
  <si>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</si>
  <si>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</si>
  <si>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</si>
  <si>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</si>
  <si>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</si>
  <si>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</si>
  <si>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</si>
  <si>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</si>
  <si>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</si>
  <si>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</si>
  <si>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</si>
  <si>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</si>
  <si>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</si>
  <si>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</si>
  <si>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</si>
  <si>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</si>
  <si>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</si>
  <si>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</si>
  <si>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</si>
  <si>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</si>
  <si>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</si>
  <si>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</si>
  <si>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</si>
  <si>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</si>
  <si>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</si>
  <si>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</si>
  <si>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</si>
  <si>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</si>
  <si>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</si>
  <si>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</si>
  <si>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</si>
  <si>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</si>
  <si>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</si>
  <si>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</si>
  <si>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</si>
  <si>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</si>
  <si>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</si>
  <si>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</si>
  <si>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</si>
  <si>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</si>
  <si>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</si>
  <si>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</si>
  <si>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</si>
  <si>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</si>
  <si>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</si>
  <si>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</si>
  <si>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</si>
  <si>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</si>
  <si>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</si>
  <si>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</si>
  <si>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</si>
  <si>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</si>
  <si>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</si>
  <si>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</si>
  <si>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</si>
  <si>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</si>
  <si>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</si>
  <si>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</si>
  <si>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</si>
  <si>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</si>
  <si>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</si>
  <si>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</si>
  <si>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</si>
  <si>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</si>
  <si>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</si>
  <si>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</si>
  <si>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</si>
  <si>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</si>
  <si>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</si>
  <si>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</si>
  <si>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</si>
  <si>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</si>
  <si>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</si>
  <si>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</si>
  <si>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</si>
  <si>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</si>
  <si>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</si>
  <si>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</si>
  <si>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</si>
  <si>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</si>
  <si>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</si>
  <si>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</si>
  <si>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</si>
  <si>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</si>
  <si>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</si>
  <si>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</si>
  <si>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</si>
  <si>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</si>
  <si>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</si>
  <si>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</si>
  <si>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</si>
  <si>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</si>
  <si>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</si>
  <si>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</si>
  <si>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</si>
  <si>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</si>
  <si>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</si>
  <si>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</si>
  <si>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</si>
  <si>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</si>
  <si>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</si>
  <si>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</si>
  <si>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</si>
  <si>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</si>
  <si>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</si>
  <si>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</si>
  <si>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</si>
  <si>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</si>
  <si>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</si>
  <si>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</si>
  <si>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</si>
  <si>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</si>
  <si>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</si>
  <si>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</si>
  <si>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</si>
  <si>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</si>
  <si>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</si>
  <si>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</si>
  <si>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</si>
  <si>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</si>
  <si>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</si>
  <si>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</si>
  <si>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</si>
  <si>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</si>
  <si>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</si>
  <si>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</si>
  <si>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</si>
  <si>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</si>
  <si>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</si>
  <si>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</si>
  <si>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</si>
  <si>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</si>
  <si>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</si>
  <si>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</si>
  <si>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</si>
  <si>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</si>
  <si>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</si>
  <si>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</si>
  <si>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</si>
  <si>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</si>
  <si>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</si>
  <si>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</si>
  <si>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</si>
  <si>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</si>
  <si>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</si>
  <si>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</si>
  <si>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</si>
  <si>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</si>
  <si>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</si>
  <si>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</si>
  <si>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</si>
  <si>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</si>
  <si>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</si>
  <si>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</si>
  <si>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</si>
  <si>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</si>
  <si>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</si>
  <si>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</si>
  <si>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</si>
  <si>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</si>
  <si>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</si>
  <si>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</si>
  <si>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</si>
  <si>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</si>
  <si>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</si>
  <si>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</si>
  <si>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</si>
  <si>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</si>
  <si>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</si>
  <si>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</si>
  <si>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</si>
  <si>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</si>
  <si>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</si>
  <si>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</si>
  <si>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</si>
  <si>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</si>
  <si>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</si>
  <si>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</si>
  <si>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</si>
  <si>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</si>
  <si>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</si>
  <si>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</si>
  <si>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</si>
  <si>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</si>
  <si>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</si>
  <si>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</si>
  <si>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</si>
  <si>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</si>
  <si>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</si>
  <si>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</si>
  <si>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</si>
  <si>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</si>
  <si>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</si>
  <si>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</si>
  <si>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</si>
  <si>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</si>
  <si>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</si>
  <si>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</si>
  <si>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</si>
  <si>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</si>
  <si>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</si>
  <si>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</si>
  <si>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</si>
  <si>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</si>
  <si>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</si>
  <si>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</si>
  <si>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</si>
  <si>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</si>
  <si>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</si>
  <si>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</si>
  <si>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</si>
  <si>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</si>
  <si>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</si>
  <si>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</si>
  <si>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</si>
  <si>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</si>
  <si>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</si>
  <si>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</si>
  <si>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</si>
  <si>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</si>
  <si>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</si>
  <si>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</si>
  <si>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</si>
  <si>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</si>
  <si>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</si>
  <si>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</si>
  <si>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</si>
  <si>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</si>
  <si>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</si>
  <si>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</si>
  <si>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</si>
  <si>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</si>
  <si>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</si>
  <si>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</si>
  <si>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</si>
  <si>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</si>
  <si>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</si>
  <si>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</si>
  <si>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</si>
  <si>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</si>
  <si>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</si>
  <si>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</si>
  <si>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</si>
  <si>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</si>
  <si>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</si>
  <si>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</si>
  <si>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</si>
  <si>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</si>
  <si>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</si>
  <si>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</si>
  <si>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</si>
  <si>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</si>
  <si>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</si>
  <si>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</si>
  <si>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</si>
  <si>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</si>
  <si>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</si>
  <si>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</si>
  <si>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</si>
  <si>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</si>
  <si>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</si>
  <si>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</si>
  <si>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</si>
  <si>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</si>
  <si>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</si>
  <si>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</si>
  <si>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</si>
  <si>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</si>
  <si>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</si>
  <si>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</si>
  <si>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</si>
  <si>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</si>
  <si>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</si>
  <si>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</si>
  <si>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</si>
  <si>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</si>
  <si>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</si>
  <si>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</si>
  <si>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</si>
  <si>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</si>
  <si>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</si>
  <si>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</si>
  <si>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</si>
  <si>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</si>
  <si>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</si>
  <si>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</si>
  <si>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</si>
  <si>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</si>
  <si>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</si>
  <si>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</si>
  <si>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</si>
  <si>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</si>
  <si>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</si>
  <si>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</si>
  <si>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</si>
  <si>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</si>
  <si>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</si>
  <si>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</si>
  <si>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</si>
  <si>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</si>
  <si>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</si>
  <si>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</si>
  <si>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</si>
  <si>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</si>
  <si>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</si>
  <si>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</si>
  <si>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</si>
  <si>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</si>
  <si>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</si>
  <si>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</si>
  <si>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</si>
  <si>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</si>
  <si>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</si>
  <si>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</si>
  <si>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</si>
  <si>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</si>
  <si>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</si>
  <si>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</si>
  <si>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</si>
  <si>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</si>
  <si>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</si>
  <si>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</si>
  <si>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</si>
  <si>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</si>
  <si>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</si>
  <si>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</si>
  <si>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</si>
  <si>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</si>
  <si>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</si>
  <si>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</si>
  <si>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</si>
  <si>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</si>
  <si>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</si>
  <si>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</si>
  <si>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</si>
  <si>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</si>
  <si>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</si>
  <si>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</si>
  <si>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</si>
  <si>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</si>
  <si>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</si>
  <si>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</si>
  <si>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</si>
  <si>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</si>
  <si>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</si>
  <si>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</si>
  <si>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</si>
  <si>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</si>
  <si>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</si>
  <si>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</si>
  <si>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</si>
  <si>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</si>
  <si>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</si>
  <si>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</si>
  <si>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</si>
  <si>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</si>
  <si>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</si>
  <si>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</si>
  <si>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</si>
  <si>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</si>
  <si>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</si>
  <si>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</si>
  <si>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</si>
  <si>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</si>
  <si>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</si>
  <si>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</si>
  <si>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</si>
  <si>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</si>
  <si>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</si>
  <si>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</si>
  <si>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</si>
  <si>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</si>
  <si>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</si>
  <si>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</si>
  <si>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</si>
  <si>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</si>
  <si>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</si>
  <si>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</si>
  <si>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</si>
  <si>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</si>
  <si>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</si>
  <si>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</si>
  <si>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</si>
  <si>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</si>
  <si>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</si>
  <si>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</si>
  <si>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</si>
  <si>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</si>
  <si>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</si>
  <si>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</si>
  <si>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</si>
  <si>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</si>
  <si>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</si>
  <si>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</si>
  <si>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</si>
  <si>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</si>
  <si>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</si>
  <si>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</si>
  <si>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</si>
  <si>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</si>
  <si>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</si>
  <si>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</si>
  <si>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</si>
  <si>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</si>
  <si>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</si>
  <si>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</si>
  <si>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</si>
  <si>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</si>
  <si>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</si>
  <si>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</si>
  <si>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</si>
  <si>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</si>
  <si>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</si>
  <si>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</si>
  <si>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</si>
  <si>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</si>
  <si>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</si>
  <si>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</si>
  <si>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</si>
  <si>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</si>
  <si>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</si>
  <si>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</si>
  <si>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</si>
  <si>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</si>
  <si>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</si>
  <si>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</si>
  <si>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</si>
  <si>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</si>
  <si>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</si>
  <si>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</si>
  <si>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</si>
  <si>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</si>
  <si>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</si>
  <si>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</si>
  <si>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</si>
  <si>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</si>
  <si>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</si>
  <si>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</si>
  <si>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</si>
  <si>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</si>
  <si>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</si>
  <si>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</si>
  <si>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</si>
  <si>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</si>
  <si>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</si>
  <si>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</si>
  <si>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</si>
  <si>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</si>
  <si>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</si>
  <si>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</si>
  <si>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</si>
  <si>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</si>
  <si>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</si>
  <si>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</si>
  <si>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</si>
  <si>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</si>
  <si>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</si>
  <si>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</si>
  <si>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</si>
  <si>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</si>
  <si>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</si>
  <si>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</si>
  <si>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</si>
  <si>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</si>
  <si>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</si>
  <si>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</si>
  <si>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</si>
  <si>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</si>
  <si>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</si>
  <si>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</si>
  <si>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</si>
  <si>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</si>
  <si>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</si>
  <si>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</si>
  <si>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</si>
  <si>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</si>
  <si>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</si>
  <si>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</si>
  <si>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</si>
  <si>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</si>
  <si>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</si>
  <si>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</si>
  <si>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</si>
  <si>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</si>
  <si>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</si>
  <si>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</si>
  <si>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</si>
  <si>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</si>
  <si>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</si>
  <si>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</si>
  <si>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</si>
  <si>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</si>
  <si>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</si>
  <si>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</si>
  <si>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</si>
  <si>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</si>
  <si>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</si>
  <si>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</si>
  <si>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</si>
  <si>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</si>
  <si>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</si>
  <si>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</si>
  <si>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</si>
  <si>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</si>
  <si>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</si>
  <si>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</si>
  <si>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</si>
  <si>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</si>
  <si>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</si>
  <si>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</si>
  <si>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</si>
  <si>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</si>
  <si>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</si>
  <si>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</si>
  <si>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</si>
  <si>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</si>
  <si>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</si>
  <si>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</si>
  <si>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</si>
  <si>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</si>
  <si>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</si>
  <si>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</si>
  <si>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</si>
  <si>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</si>
  <si>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</si>
  <si>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</si>
  <si>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</si>
  <si>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</si>
  <si>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</si>
  <si>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</si>
  <si>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</si>
  <si>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</si>
  <si>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</si>
  <si>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</si>
  <si>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</si>
  <si>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</si>
  <si>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</si>
  <si>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</si>
  <si>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</si>
  <si>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</si>
  <si>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</si>
  <si>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</si>
  <si>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</si>
  <si>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</si>
  <si>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</si>
  <si>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</si>
  <si>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</si>
  <si>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</si>
  <si>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</si>
  <si>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</si>
  <si>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</si>
  <si>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</si>
  <si>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</si>
  <si>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</si>
  <si>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</si>
  <si>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</si>
  <si>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</si>
  <si>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</si>
  <si>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</si>
  <si>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</si>
  <si>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</si>
  <si>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</si>
  <si>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</si>
  <si>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</si>
  <si>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</si>
  <si>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</si>
  <si>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</si>
  <si>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</si>
  <si>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</si>
  <si>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</si>
  <si>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</si>
  <si>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</si>
  <si>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</si>
  <si>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</si>
  <si>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</si>
  <si>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</si>
  <si>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</si>
  <si>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</si>
  <si>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</si>
  <si>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</si>
  <si>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</si>
  <si>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</si>
  <si>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</si>
  <si>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</si>
  <si>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</si>
  <si>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</si>
  <si>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</si>
  <si>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</si>
  <si>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</si>
  <si>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</si>
  <si>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</si>
  <si>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</si>
  <si>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</si>
  <si>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</si>
  <si>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</si>
  <si>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</si>
  <si>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</si>
  <si>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</si>
  <si>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</si>
  <si>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</si>
  <si>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</si>
  <si>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</si>
  <si>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</si>
  <si>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</si>
  <si>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</si>
  <si>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</si>
  <si>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</si>
  <si>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</si>
  <si>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</si>
  <si>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</si>
  <si>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</si>
  <si>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</si>
  <si>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</si>
  <si>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</si>
  <si>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</si>
  <si>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</si>
  <si>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</si>
  <si>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</si>
  <si>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</si>
  <si>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</si>
  <si>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</si>
  <si>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</si>
  <si>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</si>
  <si>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</si>
  <si>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</si>
  <si>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</si>
  <si>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</si>
  <si>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</si>
  <si>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</si>
  <si>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</si>
  <si>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</si>
  <si>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</si>
  <si>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</si>
  <si>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</si>
  <si>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</si>
  <si>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</si>
  <si>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</si>
  <si>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</si>
  <si>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</si>
  <si>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</si>
  <si>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</si>
  <si>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</si>
  <si>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</si>
  <si>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</si>
  <si>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</si>
  <si>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</si>
  <si>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</si>
  <si>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</si>
  <si>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</si>
  <si>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</si>
  <si>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</si>
  <si>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</si>
  <si>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</si>
  <si>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</si>
  <si>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</si>
  <si>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</si>
  <si>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</si>
  <si>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</si>
  <si>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</si>
  <si>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</si>
  <si>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</si>
  <si>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</si>
  <si>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</si>
  <si>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</si>
  <si>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</si>
  <si>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</si>
  <si>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</si>
  <si>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</si>
  <si>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</si>
  <si>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</si>
  <si>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</si>
  <si>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</si>
  <si>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</si>
  <si>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</si>
  <si>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</si>
  <si>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</si>
  <si>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</si>
  <si>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</si>
  <si>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</si>
  <si>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</si>
  <si>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</si>
  <si>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</si>
  <si>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</si>
  <si>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</si>
  <si>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</si>
  <si>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</si>
  <si>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</si>
  <si>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</si>
  <si>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</si>
  <si>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</si>
  <si>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</si>
  <si>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</si>
  <si>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</si>
  <si>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</si>
  <si>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</si>
  <si>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</si>
  <si>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</si>
  <si>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</si>
  <si>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</si>
  <si>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</si>
  <si>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</si>
  <si>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</si>
  <si>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</si>
  <si>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</si>
  <si>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</si>
  <si>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</si>
  <si>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</si>
  <si>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</si>
  <si>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</si>
  <si>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</si>
  <si>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</si>
  <si>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</si>
  <si>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</si>
  <si>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</si>
  <si>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</si>
  <si>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</si>
  <si>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</si>
  <si>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</si>
  <si>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</si>
  <si>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</si>
  <si>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</si>
  <si>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</si>
  <si>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</si>
  <si>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</si>
  <si>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</si>
  <si>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</si>
  <si>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</si>
  <si>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</si>
  <si>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</si>
  <si>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</si>
  <si>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</si>
  <si>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</si>
  <si>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</si>
  <si>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</si>
  <si>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</si>
  <si>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</si>
  <si>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</si>
  <si>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</si>
  <si>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</si>
  <si>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</si>
  <si>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</si>
  <si>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</si>
  <si>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</si>
  <si>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</si>
  <si>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</si>
  <si>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</si>
  <si>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</si>
  <si>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</si>
  <si>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</si>
  <si>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</si>
  <si>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</si>
  <si>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</si>
  <si>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</si>
  <si>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</si>
  <si>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</si>
  <si>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</si>
  <si>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</si>
  <si>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</si>
  <si>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</si>
  <si>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</si>
  <si>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</si>
  <si>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</si>
  <si>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</si>
  <si>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</si>
  <si>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</si>
  <si>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</si>
  <si>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</si>
  <si>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</si>
  <si>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</si>
  <si>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</si>
  <si>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</si>
  <si>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</si>
  <si>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</si>
  <si>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</si>
  <si>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</si>
  <si>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</si>
  <si>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</si>
  <si>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</si>
  <si>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</si>
  <si>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</si>
  <si>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</si>
  <si>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</si>
  <si>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</si>
  <si>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</si>
  <si>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</si>
  <si>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</si>
  <si>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</si>
  <si>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</si>
  <si>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</si>
  <si>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</si>
  <si>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</si>
  <si>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</si>
  <si>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</si>
  <si>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</si>
  <si>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</si>
  <si>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</si>
  <si>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</si>
  <si>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</si>
  <si>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</si>
  <si>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</si>
  <si>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</si>
  <si>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</si>
  <si>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</si>
  <si>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</si>
  <si>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</si>
  <si>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</si>
  <si>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</si>
  <si>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</si>
  <si>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</si>
  <si>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</si>
  <si>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</si>
  <si>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</si>
  <si>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</si>
  <si>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</si>
  <si>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</si>
  <si>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</si>
  <si>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</si>
  <si>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</si>
  <si>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</si>
  <si>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</si>
  <si>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</si>
  <si>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</si>
  <si>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</si>
  <si>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</si>
  <si>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</si>
  <si>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</si>
  <si>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</si>
  <si>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</si>
  <si>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</si>
  <si>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</si>
  <si>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</si>
  <si>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</si>
  <si>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</si>
  <si>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</si>
  <si>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</si>
  <si>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</si>
  <si>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</si>
  <si>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</si>
  <si>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</si>
  <si>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</si>
  <si>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</si>
  <si>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</si>
  <si>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</si>
  <si>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</si>
  <si>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</si>
  <si>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</si>
  <si>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</si>
  <si>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</si>
  <si>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</si>
  <si>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</si>
  <si>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</si>
  <si>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</si>
  <si>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</si>
  <si>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</si>
  <si>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</si>
  <si>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</si>
  <si>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</si>
  <si>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</si>
  <si>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</si>
  <si>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</si>
  <si>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</si>
  <si>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</si>
  <si>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</si>
  <si>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</si>
  <si>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</si>
  <si>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</si>
  <si>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</si>
  <si>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</si>
  <si>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</si>
  <si>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</si>
  <si>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</si>
  <si>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</si>
  <si>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</si>
  <si>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</si>
  <si>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</si>
  <si>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</si>
  <si>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</si>
  <si>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</si>
  <si>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</si>
  <si>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</si>
  <si>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</si>
  <si>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</si>
  <si>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</si>
  <si>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</si>
  <si>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</si>
  <si>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</si>
  <si>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</si>
  <si>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</si>
  <si>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</si>
  <si>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</si>
  <si>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</si>
  <si>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</si>
  <si>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</si>
  <si>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</si>
  <si>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</si>
  <si>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</si>
  <si>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</si>
  <si>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</si>
  <si>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</si>
  <si>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</si>
  <si>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</si>
  <si>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</si>
  <si>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</si>
  <si>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</si>
  <si>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</si>
  <si>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</si>
  <si>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</si>
  <si>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</si>
  <si>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</si>
  <si>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</si>
  <si>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</si>
  <si>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</si>
  <si>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</si>
  <si>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</si>
  <si>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</si>
  <si>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</si>
  <si>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</si>
  <si>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</si>
  <si>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</si>
  <si>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</si>
  <si>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</si>
  <si>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</si>
  <si>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</si>
  <si>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</si>
  <si>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</si>
  <si>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</si>
  <si>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</si>
  <si>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</si>
  <si>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</si>
  <si>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</si>
  <si>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</si>
  <si>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</si>
  <si>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</si>
  <si>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</si>
  <si>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</si>
  <si>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</si>
  <si>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</si>
  <si>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</si>
  <si>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</si>
  <si>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</si>
  <si>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</si>
  <si>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</si>
  <si>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</si>
  <si>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</si>
  <si>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</si>
  <si>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</si>
  <si>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</si>
  <si>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</si>
  <si>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</si>
  <si>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</si>
  <si>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</si>
  <si>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</si>
  <si>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</si>
  <si>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</si>
  <si>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</si>
  <si>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</si>
  <si>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</si>
  <si>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</si>
  <si>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</si>
  <si>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</si>
  <si>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</si>
  <si>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</si>
  <si>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</si>
  <si>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</si>
  <si>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</si>
  <si>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</si>
  <si>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</si>
  <si>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</si>
  <si>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</si>
  <si>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</si>
  <si>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</si>
  <si>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</si>
  <si>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</si>
  <si>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</si>
  <si>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</si>
  <si>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</si>
  <si>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</si>
  <si>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</si>
  <si>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</si>
  <si>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</si>
  <si>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</si>
  <si>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</si>
  <si>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</si>
  <si>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</si>
  <si>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</si>
  <si>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</si>
  <si>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</si>
  <si>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</si>
  <si>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</si>
  <si>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</si>
  <si>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</si>
  <si>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</si>
  <si>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</si>
  <si>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</si>
  <si>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</si>
  <si>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</si>
  <si>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</si>
  <si>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</si>
  <si>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</si>
  <si>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</si>
  <si>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</si>
  <si>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</si>
  <si>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</si>
  <si>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</si>
  <si>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</si>
  <si>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</si>
  <si>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</si>
  <si>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</si>
  <si>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</si>
  <si>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</si>
  <si>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</si>
  <si>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</si>
  <si>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</si>
  <si>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</si>
  <si>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</si>
  <si>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</si>
  <si>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</si>
  <si>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</si>
  <si>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</si>
  <si>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</si>
  <si>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</si>
  <si>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</si>
  <si>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</si>
  <si>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</si>
  <si>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</si>
  <si>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</si>
  <si>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</si>
  <si>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</si>
  <si>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</si>
  <si>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</si>
  <si>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</si>
  <si>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</si>
  <si>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</si>
  <si>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</si>
  <si>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</si>
  <si>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</si>
  <si>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</si>
  <si>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</si>
  <si>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</si>
  <si>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</si>
  <si>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</si>
  <si>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</si>
  <si>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</si>
  <si>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</si>
  <si>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</si>
  <si>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</si>
  <si>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</si>
  <si>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</si>
  <si>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</si>
  <si>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</si>
  <si>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</si>
  <si>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</si>
  <si>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</si>
  <si>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</si>
  <si>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</si>
  <si>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</si>
  <si>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</si>
  <si>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</si>
  <si>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</si>
  <si>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</si>
  <si>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</si>
  <si>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</si>
  <si>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</si>
  <si>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</si>
  <si>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</si>
  <si>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</si>
  <si>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</si>
  <si>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</si>
  <si>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</si>
  <si>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</si>
  <si>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</si>
  <si>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</si>
  <si>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</si>
  <si>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</si>
  <si>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</si>
  <si>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</si>
  <si>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</si>
  <si>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</si>
  <si>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</si>
  <si>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</si>
  <si>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</si>
  <si>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</si>
  <si>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</si>
  <si>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</si>
  <si>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</si>
  <si>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</si>
  <si>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</si>
  <si>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</si>
  <si>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</si>
  <si>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</si>
  <si>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</si>
  <si>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</si>
  <si>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</si>
  <si>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</si>
  <si>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</si>
  <si>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</si>
  <si>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</si>
  <si>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</si>
  <si>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</si>
  <si>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</si>
  <si>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</si>
  <si>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</si>
  <si>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</si>
  <si>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</si>
  <si>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</si>
  <si>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</si>
  <si>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</si>
  <si>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</si>
  <si>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</si>
  <si>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</si>
  <si>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</si>
  <si>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</si>
  <si>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</si>
  <si>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</si>
  <si>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</si>
  <si>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</si>
  <si>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</si>
  <si>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</si>
  <si>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</si>
  <si>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</si>
  <si>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</si>
  <si>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</si>
  <si>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</si>
  <si>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</si>
  <si>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</si>
  <si>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</si>
  <si>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</si>
  <si>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</si>
  <si>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</si>
  <si>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</si>
  <si>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</si>
  <si>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</si>
  <si>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</si>
  <si>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</si>
  <si>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</si>
  <si>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</si>
  <si>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</si>
  <si>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</si>
  <si>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</si>
  <si>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</si>
  <si>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</si>
  <si>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</si>
  <si>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</si>
  <si>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</si>
  <si>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</si>
  <si>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</si>
  <si>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</si>
  <si>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</si>
  <si>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</si>
  <si>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</si>
  <si>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</si>
  <si>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</si>
  <si>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</si>
  <si>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</si>
  <si>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</si>
  <si>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</si>
  <si>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</si>
  <si>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</si>
  <si>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</si>
  <si>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</si>
  <si>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</si>
  <si>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</si>
  <si>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</si>
  <si>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</si>
  <si>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</si>
  <si>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</si>
  <si>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</si>
  <si>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</si>
  <si>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</si>
  <si>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</si>
  <si>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</si>
  <si>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</si>
  <si>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</si>
  <si>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</si>
  <si>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</si>
  <si>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</si>
  <si>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</si>
  <si>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</si>
  <si>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</si>
  <si>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</si>
  <si>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</si>
  <si>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</si>
  <si>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</si>
  <si>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</si>
  <si>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</si>
  <si>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</si>
  <si>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</si>
  <si>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</si>
  <si>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</si>
  <si>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</si>
  <si>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</si>
  <si>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</si>
  <si>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</si>
  <si>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</si>
  <si>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</si>
  <si>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</si>
  <si>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</si>
  <si>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</si>
  <si>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</si>
  <si>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</si>
  <si>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</si>
  <si>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</si>
  <si>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</si>
  <si>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</si>
  <si>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</si>
  <si>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</si>
  <si>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</si>
  <si>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</si>
  <si>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</si>
  <si>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</si>
  <si>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</si>
  <si>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</si>
  <si>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</si>
  <si>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</si>
  <si>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</si>
  <si>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</si>
  <si>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</si>
  <si>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</si>
  <si>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</si>
  <si>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</si>
  <si>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</si>
  <si>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</si>
  <si>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</si>
  <si>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</si>
  <si>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</si>
  <si>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</si>
  <si>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</si>
  <si>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</si>
  <si>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</si>
  <si>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</si>
  <si>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</si>
  <si>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</si>
  <si>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</si>
  <si>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</si>
  <si>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</si>
  <si>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</si>
  <si>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</si>
  <si>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</si>
  <si>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</si>
  <si>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</si>
  <si>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</si>
  <si>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</si>
  <si>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</si>
  <si>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</si>
  <si>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</si>
  <si>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</si>
  <si>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</si>
  <si>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</si>
  <si>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</si>
  <si>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</si>
  <si>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</si>
  <si>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</si>
  <si>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</si>
  <si>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</si>
  <si>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</si>
  <si>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</si>
  <si>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</si>
  <si>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</si>
  <si>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</si>
  <si>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</si>
  <si>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</si>
  <si>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</si>
  <si>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</si>
  <si>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</si>
  <si>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</si>
  <si>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</si>
  <si>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</si>
  <si>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</si>
  <si>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</si>
  <si>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</si>
  <si>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</si>
  <si>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</si>
  <si>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</si>
  <si>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</si>
  <si>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</si>
  <si>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</si>
  <si>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</si>
  <si>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</si>
  <si>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</si>
  <si>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</si>
  <si>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</si>
  <si>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</si>
  <si>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</si>
  <si>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</si>
  <si>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</si>
  <si>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</si>
  <si>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</si>
  <si>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</si>
  <si>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</si>
  <si>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</si>
  <si>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</si>
  <si>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</si>
  <si>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</si>
  <si>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</si>
  <si>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</si>
  <si>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</si>
  <si>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</si>
  <si>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</si>
  <si>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</si>
  <si>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</si>
  <si>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</si>
  <si>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</si>
  <si>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</si>
  <si>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</si>
  <si>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</si>
  <si>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</si>
  <si>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</si>
  <si>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</si>
  <si>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</si>
  <si>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</si>
  <si>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</si>
  <si>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</si>
  <si>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</si>
  <si>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</si>
  <si>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</si>
  <si>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</si>
  <si>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</si>
  <si>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</si>
  <si>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</si>
  <si>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</si>
  <si>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</si>
  <si>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</si>
  <si>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</si>
  <si>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</si>
  <si>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</si>
  <si>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</si>
  <si>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</si>
  <si>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</si>
  <si>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</si>
  <si>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</si>
  <si>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</si>
  <si>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</si>
  <si>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</si>
  <si>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</si>
  <si>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</si>
  <si>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</si>
  <si>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</si>
  <si>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</si>
  <si>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</si>
  <si>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</si>
  <si>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</si>
  <si>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</si>
  <si>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</si>
  <si>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</si>
  <si>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</si>
  <si>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</si>
  <si>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</si>
  <si>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</si>
  <si>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</si>
  <si>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</si>
  <si>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</si>
  <si>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</si>
  <si>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</si>
  <si>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</si>
  <si>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</si>
  <si>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</si>
  <si>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</si>
  <si>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</si>
  <si>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</si>
  <si>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</si>
  <si>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</si>
  <si>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</si>
  <si>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</si>
  <si>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</si>
  <si>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</si>
  <si>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</si>
  <si>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</si>
  <si>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</si>
  <si>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</si>
  <si>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</si>
  <si>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</si>
  <si>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</si>
  <si>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</si>
  <si>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</si>
  <si>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</si>
  <si>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</si>
  <si>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</si>
  <si>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</si>
  <si>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</si>
  <si>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</si>
  <si>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</si>
  <si>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</si>
  <si>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</si>
  <si>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</si>
  <si>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</si>
  <si>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</si>
  <si>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</si>
  <si>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</si>
  <si>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</si>
  <si>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</si>
  <si>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</si>
  <si>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</si>
  <si>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</si>
  <si>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</si>
  <si>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</si>
  <si>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</si>
  <si>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</si>
  <si>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</si>
  <si>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</si>
  <si>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</si>
  <si>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</si>
  <si>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</si>
  <si>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</si>
  <si>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</si>
  <si>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</si>
  <si>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</si>
  <si>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</si>
  <si>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</si>
  <si>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</si>
  <si>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</si>
  <si>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</si>
  <si>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</si>
  <si>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</si>
  <si>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</si>
  <si>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</si>
  <si>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</si>
  <si>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</si>
  <si>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</si>
  <si>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</si>
  <si>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</si>
  <si>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</si>
  <si>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</si>
  <si>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</si>
  <si>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</si>
  <si>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</si>
  <si>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</si>
  <si>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</si>
  <si>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</si>
  <si>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</si>
  <si>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</si>
  <si>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</si>
  <si>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</si>
  <si>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</si>
  <si>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</si>
  <si>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</si>
  <si>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</si>
  <si>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</si>
  <si>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</si>
  <si>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</si>
  <si>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</si>
  <si>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</si>
  <si>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</si>
  <si>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</si>
  <si>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</si>
  <si>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</si>
  <si>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</si>
  <si>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</si>
  <si>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</si>
  <si>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</si>
  <si>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</si>
  <si>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</si>
  <si>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</si>
  <si>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</si>
  <si>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</si>
  <si>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</si>
  <si>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</si>
  <si>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</si>
  <si>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</si>
  <si>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</si>
  <si>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</si>
  <si>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</si>
  <si>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</si>
  <si>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</si>
  <si>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</si>
  <si>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</si>
  <si>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</si>
  <si>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</si>
  <si>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</si>
  <si>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</si>
  <si>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</si>
  <si>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</si>
  <si>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</si>
  <si>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</si>
  <si>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</si>
  <si>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</si>
  <si>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</si>
  <si>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</si>
  <si>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</si>
  <si>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</si>
  <si>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</si>
  <si>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</si>
  <si>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</si>
  <si>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</si>
  <si>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</si>
  <si>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</si>
  <si>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</si>
  <si>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</si>
  <si>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</si>
  <si>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</si>
  <si>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</si>
  <si>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</si>
  <si>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</si>
  <si>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</si>
  <si>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</si>
  <si>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</si>
  <si>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</si>
  <si>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</si>
  <si>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</si>
  <si>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</si>
  <si>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</si>
  <si>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</si>
  <si>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</si>
  <si>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</si>
  <si>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</si>
  <si>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</si>
  <si>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</si>
  <si>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</si>
  <si>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</si>
  <si>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</si>
  <si>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</si>
  <si>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</si>
  <si>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</si>
  <si>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</si>
  <si>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</si>
  <si>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</si>
  <si>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</si>
  <si>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</si>
  <si>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</si>
  <si>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</si>
  <si>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</si>
  <si>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</si>
  <si>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</si>
  <si>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</si>
  <si>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</si>
  <si>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</si>
  <si>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</si>
  <si>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</si>
  <si>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</si>
  <si>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</si>
  <si>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</si>
  <si>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</si>
  <si>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</si>
  <si>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</si>
  <si>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</si>
  <si>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</si>
  <si>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</si>
  <si>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</si>
  <si>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</si>
  <si>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</si>
  <si>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</si>
  <si>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</si>
  <si>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</si>
  <si>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</si>
  <si>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</si>
  <si>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</si>
  <si>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</si>
  <si>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</si>
  <si>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</si>
  <si>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</si>
  <si>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</si>
  <si>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</si>
  <si>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</si>
  <si>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</si>
  <si>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</si>
  <si>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</si>
  <si>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</si>
  <si>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</si>
  <si>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</si>
  <si>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</si>
  <si>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</si>
  <si>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</si>
  <si>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</si>
  <si>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</si>
  <si>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</si>
  <si>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</si>
  <si>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</si>
  <si>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</si>
  <si>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</si>
  <si>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</si>
  <si>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</si>
  <si>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</si>
  <si>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</si>
  <si>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</si>
  <si>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</si>
  <si>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</si>
  <si>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</si>
  <si>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</si>
  <si>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</si>
  <si>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</si>
  <si>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</si>
  <si>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</si>
  <si>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</si>
  <si>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</si>
  <si>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</si>
  <si>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</si>
  <si>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</si>
  <si>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</si>
  <si>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</si>
  <si>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</si>
  <si>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</si>
  <si>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</si>
  <si>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</si>
  <si>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</si>
  <si>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</si>
  <si>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</si>
  <si>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</si>
  <si>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</si>
  <si>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</si>
  <si>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</si>
  <si>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</si>
  <si>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</si>
  <si>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</si>
  <si>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</si>
  <si>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</si>
  <si>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</si>
  <si>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</si>
  <si>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</si>
  <si>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</si>
  <si>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</si>
  <si>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</si>
  <si>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</si>
  <si>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</si>
  <si>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</si>
  <si>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</si>
  <si>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</si>
  <si>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</si>
  <si>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</si>
  <si>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</si>
  <si>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</si>
  <si>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</si>
  <si>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</si>
  <si>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</si>
  <si>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</si>
  <si>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</si>
  <si>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</si>
  <si>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</si>
  <si>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</si>
  <si>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</si>
  <si>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</si>
  <si>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</si>
  <si>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</si>
  <si>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</si>
  <si>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</si>
  <si>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</si>
  <si>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</si>
  <si>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</si>
  <si>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</si>
  <si>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</si>
  <si>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</si>
  <si>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</si>
  <si>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</si>
  <si>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</si>
  <si>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</si>
  <si>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</si>
  <si>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</si>
  <si>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</si>
  <si>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</si>
  <si>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</si>
  <si>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</si>
  <si>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</si>
  <si>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</si>
  <si>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</si>
  <si>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</si>
  <si>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</si>
  <si>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</si>
  <si>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</si>
  <si>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</si>
  <si>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</si>
  <si>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</si>
  <si>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</si>
  <si>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</si>
  <si>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</si>
  <si>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</si>
  <si>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</si>
  <si>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</si>
  <si>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</si>
  <si>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</si>
  <si>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</si>
  <si>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</si>
  <si>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</si>
  <si>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</si>
  <si>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</si>
  <si>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</si>
  <si>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</si>
  <si>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</si>
  <si>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</si>
  <si>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</si>
  <si>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</si>
  <si>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</si>
  <si>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</si>
  <si>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</si>
  <si>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</si>
  <si>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</si>
  <si>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</si>
  <si>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</si>
  <si>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</si>
  <si>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</si>
  <si>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</si>
  <si>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</si>
  <si>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</si>
  <si>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</si>
  <si>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</si>
  <si>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</si>
  <si>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</si>
  <si>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</si>
  <si>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</si>
  <si>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</si>
  <si>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</si>
  <si>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</si>
  <si>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</si>
  <si>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</si>
  <si>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</si>
  <si>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</si>
  <si>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</si>
  <si>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</si>
  <si>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</si>
  <si>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</si>
  <si>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</si>
  <si>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</si>
  <si>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</si>
  <si>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</si>
  <si>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</si>
  <si>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</si>
  <si>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</si>
  <si>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</si>
  <si>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</si>
  <si>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</si>
  <si>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</si>
  <si>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</si>
  <si>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</si>
  <si>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</si>
  <si>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</si>
  <si>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</si>
  <si>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</si>
  <si>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</si>
  <si>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</si>
  <si>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</si>
  <si>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</si>
  <si>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</si>
  <si>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</si>
  <si>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</si>
  <si>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</si>
  <si>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</si>
  <si>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</si>
  <si>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</si>
  <si>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</si>
  <si>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</si>
  <si>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</si>
  <si>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</si>
  <si>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</si>
  <si>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</si>
  <si>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</si>
  <si>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</si>
  <si>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</si>
  <si>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</si>
  <si>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</si>
  <si>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</si>
  <si>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</si>
  <si>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</si>
  <si>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</si>
  <si>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</si>
  <si>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</si>
  <si>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</si>
  <si>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</si>
  <si>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</si>
  <si>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</si>
  <si>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</si>
  <si>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</si>
  <si>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</si>
  <si>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</si>
  <si>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</si>
  <si>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</si>
  <si>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</si>
  <si>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</si>
  <si>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</si>
  <si>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</si>
  <si>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</si>
  <si>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</si>
  <si>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</si>
  <si>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</si>
  <si>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</si>
  <si>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</si>
  <si>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</si>
  <si>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</si>
  <si>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</si>
  <si>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</si>
  <si>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</si>
  <si>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</si>
  <si>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</si>
  <si>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</si>
  <si>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</si>
  <si>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</si>
  <si>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</si>
  <si>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</si>
  <si>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</si>
  <si>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</si>
  <si>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</si>
  <si>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</si>
  <si>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</si>
  <si>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</si>
  <si>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</si>
  <si>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</si>
  <si>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</si>
  <si>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</si>
  <si>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</si>
  <si>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</si>
  <si>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</si>
  <si>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</si>
  <si>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</si>
  <si>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</si>
  <si>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</si>
  <si>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</si>
  <si>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</si>
  <si>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</si>
  <si>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</si>
  <si>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</si>
  <si>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</si>
  <si>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</si>
  <si>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</si>
  <si>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</si>
  <si>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</si>
  <si>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</si>
  <si>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</si>
  <si>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</si>
  <si>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</si>
  <si>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</si>
  <si>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</si>
  <si>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</si>
  <si>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</si>
  <si>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</si>
  <si>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</si>
  <si>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</si>
  <si>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</si>
  <si>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</si>
  <si>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</si>
  <si>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</si>
  <si>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</si>
  <si>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</si>
  <si>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</si>
  <si>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</si>
  <si>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</si>
  <si>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</si>
  <si>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</si>
  <si>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</si>
  <si>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</si>
  <si>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</si>
  <si>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</si>
  <si>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</si>
  <si>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</si>
  <si>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</si>
  <si>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</si>
  <si>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</si>
  <si>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</si>
  <si>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</si>
  <si>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</si>
  <si>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</si>
  <si>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</si>
  <si>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</si>
  <si>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</si>
  <si>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</si>
  <si>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</si>
  <si>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</si>
  <si>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</si>
  <si>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</si>
  <si>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</si>
  <si>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</si>
  <si>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</si>
  <si>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</si>
  <si>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</si>
  <si>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</si>
  <si>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</si>
  <si>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</si>
  <si>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</si>
  <si>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</si>
  <si>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</si>
  <si>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</si>
  <si>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</si>
  <si>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</si>
  <si>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</si>
  <si>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</si>
  <si>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</si>
  <si>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</si>
  <si>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</si>
  <si>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</si>
  <si>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</si>
  <si>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</si>
  <si>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</si>
  <si>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</si>
  <si>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</si>
  <si>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</si>
  <si>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</si>
  <si>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</si>
  <si>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</si>
  <si>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</si>
  <si>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</si>
  <si>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</si>
  <si>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</si>
  <si>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</si>
  <si>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</si>
  <si>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</si>
  <si>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</si>
  <si>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</si>
  <si>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</si>
  <si>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</si>
  <si>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</si>
  <si>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</si>
  <si>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</si>
  <si>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</si>
  <si>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</si>
  <si>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</si>
  <si>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</si>
  <si>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</si>
  <si>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</si>
  <si>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</si>
  <si>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</si>
  <si>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</si>
  <si>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</si>
  <si>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</si>
  <si>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</si>
  <si>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</si>
  <si>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</si>
  <si>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</si>
  <si>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</si>
  <si>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</si>
  <si>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</si>
  <si>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</si>
  <si>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</si>
  <si>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</si>
  <si>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</si>
  <si>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</si>
  <si>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</si>
  <si>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</si>
  <si>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</si>
  <si>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</si>
  <si>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</si>
  <si>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</si>
  <si>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</si>
  <si>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</si>
  <si>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</si>
  <si>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</si>
  <si>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</si>
  <si>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</si>
  <si>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</si>
  <si>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</si>
  <si>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</si>
  <si>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</si>
  <si>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</si>
  <si>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</si>
  <si>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</si>
  <si>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</si>
  <si>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</si>
  <si>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</si>
  <si>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</si>
  <si>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</si>
  <si>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</si>
  <si>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</si>
  <si>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</si>
  <si>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</si>
  <si>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</si>
  <si>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</si>
  <si>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</si>
  <si>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</si>
  <si>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</si>
  <si>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</si>
  <si>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</si>
  <si>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</si>
  <si>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</si>
  <si>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</si>
  <si>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</si>
  <si>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</si>
  <si>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</si>
  <si>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</si>
  <si>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</si>
  <si>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</si>
  <si>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</si>
  <si>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</si>
  <si>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</si>
  <si>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</si>
  <si>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</si>
  <si>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</si>
  <si>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</si>
  <si>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</si>
  <si>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</si>
  <si>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</si>
  <si>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</si>
  <si>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</si>
  <si>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</si>
  <si>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</si>
  <si>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</si>
  <si>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</si>
  <si>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</si>
  <si>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</si>
  <si>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</si>
  <si>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</si>
  <si>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</si>
  <si>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</si>
  <si>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</si>
  <si>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</si>
  <si>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</si>
  <si>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</si>
  <si>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</si>
  <si>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</si>
  <si>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</si>
  <si>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</si>
  <si>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</si>
  <si>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</si>
  <si>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</si>
  <si>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</si>
  <si>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</si>
  <si>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</si>
  <si>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</si>
  <si>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</si>
  <si>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</si>
  <si>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</si>
  <si>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</si>
  <si>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</si>
  <si>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</si>
  <si>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</si>
  <si>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</si>
  <si>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</si>
  <si>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</si>
  <si>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</si>
  <si>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</si>
  <si>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</si>
  <si>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</si>
  <si>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</si>
  <si>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</si>
  <si>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</si>
  <si>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</si>
  <si>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</si>
  <si>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</si>
  <si>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</si>
  <si>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</si>
  <si>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</si>
  <si>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</si>
  <si>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</si>
  <si>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</si>
  <si>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</si>
  <si>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</si>
  <si>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</si>
  <si>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</si>
  <si>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</si>
  <si>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</si>
  <si>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</si>
  <si>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</si>
  <si>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</si>
  <si>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</si>
  <si>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</si>
  <si>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</si>
  <si>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</si>
  <si>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</si>
  <si>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</si>
  <si>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</si>
  <si>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</si>
  <si>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</si>
  <si>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</si>
  <si>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</si>
  <si>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</si>
  <si>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</si>
  <si>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</si>
  <si>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</si>
  <si>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</si>
  <si>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</si>
  <si>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</si>
  <si>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</si>
  <si>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</si>
  <si>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</si>
  <si>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</si>
  <si>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</si>
  <si>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</si>
  <si>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</si>
  <si>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</si>
  <si>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</si>
  <si>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</si>
  <si>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</si>
  <si>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</si>
  <si>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</si>
  <si>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</si>
  <si>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</si>
  <si>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</si>
  <si>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</si>
  <si>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</si>
  <si>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</si>
  <si>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</si>
  <si>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</si>
  <si>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</si>
  <si>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</si>
  <si>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</si>
  <si>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</si>
  <si>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</si>
  <si>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</si>
  <si>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</si>
  <si>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</si>
  <si>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</si>
  <si>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</si>
  <si>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</si>
  <si>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</si>
  <si>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</si>
  <si>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</si>
  <si>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</si>
  <si>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</si>
  <si>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</si>
  <si>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</si>
  <si>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</si>
  <si>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</si>
  <si>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</si>
  <si>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</si>
  <si>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</si>
  <si>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</si>
  <si>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</si>
  <si>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</si>
  <si>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</si>
  <si>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</si>
  <si>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</si>
  <si>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</si>
  <si>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</si>
  <si>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</si>
  <si>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</si>
  <si>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</si>
  <si>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</si>
  <si>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</si>
  <si>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</si>
  <si>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</si>
  <si>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</si>
  <si>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</si>
  <si>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</si>
  <si>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</si>
  <si>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</si>
  <si>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</si>
  <si>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</si>
  <si>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</si>
  <si>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</si>
  <si>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</si>
  <si>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</si>
  <si>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</si>
  <si>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</si>
  <si>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</si>
  <si>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</si>
  <si>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</si>
  <si>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</si>
  <si>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</si>
  <si>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</si>
  <si>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</si>
  <si>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</si>
  <si>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</si>
  <si>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</si>
  <si>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</si>
  <si>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</si>
  <si>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</si>
  <si>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</si>
  <si>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</si>
  <si>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</si>
  <si>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</si>
  <si>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</si>
  <si>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</si>
  <si>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</si>
  <si>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</si>
  <si>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</si>
  <si>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</si>
  <si>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</si>
  <si>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</si>
  <si>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</si>
  <si>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</si>
  <si>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</si>
  <si>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</si>
  <si>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</si>
  <si>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</si>
  <si>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</si>
  <si>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</si>
  <si>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</si>
  <si>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</si>
  <si>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</si>
  <si>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</si>
  <si>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</si>
  <si>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</si>
  <si>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</si>
  <si>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</si>
  <si>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</si>
  <si>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</si>
  <si>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</si>
  <si>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</si>
  <si>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</si>
  <si>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</si>
  <si>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</si>
  <si>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</si>
  <si>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</si>
  <si>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</si>
  <si>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</si>
  <si>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</si>
  <si>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</si>
  <si>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</si>
  <si>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</si>
  <si>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</si>
  <si>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</si>
  <si>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</si>
  <si>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</si>
  <si>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</si>
  <si>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</si>
  <si>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</si>
  <si>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</si>
  <si>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</si>
  <si>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</si>
  <si>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</si>
  <si>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</si>
  <si>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</si>
  <si>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</si>
  <si>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</si>
  <si>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</si>
  <si>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</si>
  <si>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</si>
  <si>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</si>
  <si>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</si>
  <si>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</si>
  <si>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</si>
  <si>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</si>
  <si>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</si>
  <si>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</si>
  <si>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</si>
  <si>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</si>
  <si>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</si>
  <si>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</si>
  <si>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</si>
  <si>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</si>
  <si>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</si>
  <si>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</si>
  <si>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</si>
  <si>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</si>
  <si>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</si>
  <si>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</si>
  <si>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</si>
  <si>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</si>
  <si>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</si>
  <si>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</si>
  <si>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</si>
  <si>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</si>
  <si>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</si>
  <si>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</si>
  <si>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</si>
  <si>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</si>
  <si>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</si>
  <si>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</si>
  <si>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</si>
  <si>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</si>
  <si>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</si>
  <si>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</si>
  <si>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</si>
  <si>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</si>
  <si>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</si>
  <si>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</si>
  <si>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</si>
  <si>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</si>
  <si>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</si>
  <si>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</si>
  <si>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</si>
  <si>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</si>
  <si>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</si>
  <si>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</si>
  <si>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</si>
  <si>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</si>
  <si>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</si>
  <si>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</si>
  <si>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</si>
  <si>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</si>
  <si>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</si>
  <si>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</si>
  <si>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</si>
  <si>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</si>
  <si>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</si>
  <si>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</si>
  <si>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</si>
  <si>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</si>
  <si>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</si>
  <si>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</si>
  <si>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</si>
  <si>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</si>
  <si>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</si>
  <si>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</si>
  <si>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</si>
  <si>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</si>
  <si>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</si>
  <si>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</si>
  <si>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</si>
  <si>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</si>
  <si>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</si>
  <si>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</si>
  <si>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</si>
  <si>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</si>
  <si>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</si>
  <si>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</si>
  <si>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</si>
  <si>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</si>
  <si>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</si>
  <si>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</si>
  <si>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</si>
  <si>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</si>
  <si>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</si>
  <si>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</si>
  <si>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</si>
  <si>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</si>
  <si>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</si>
  <si>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</si>
  <si>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</si>
  <si>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</si>
  <si>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</si>
  <si>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</si>
  <si>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</si>
  <si>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</si>
  <si>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</si>
  <si>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</si>
  <si>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</si>
  <si>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</si>
  <si>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</si>
  <si>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</si>
  <si>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</si>
  <si>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</si>
  <si>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</si>
  <si>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</si>
  <si>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</si>
  <si>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</si>
  <si>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</si>
  <si>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</si>
  <si>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</si>
  <si>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</si>
  <si>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</si>
  <si>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</si>
  <si>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</si>
  <si>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</si>
  <si>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</si>
  <si>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</si>
  <si>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</si>
  <si>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</si>
  <si>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</si>
  <si>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</si>
  <si>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</si>
  <si>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</si>
  <si>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</si>
  <si>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</si>
  <si>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</si>
  <si>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</si>
  <si>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</si>
  <si>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</si>
  <si>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</si>
  <si>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</si>
  <si>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</si>
  <si>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</si>
  <si>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</si>
  <si>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</si>
  <si>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</si>
  <si>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</si>
  <si>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</si>
  <si>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</si>
  <si>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</si>
  <si>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</si>
  <si>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</si>
  <si>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</si>
  <si>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</si>
  <si>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</si>
  <si>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</si>
  <si>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</si>
  <si>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</si>
  <si>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</si>
  <si>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</si>
  <si>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</si>
  <si>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</si>
  <si>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</si>
  <si>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</si>
  <si>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</si>
  <si>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</si>
  <si>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</si>
  <si>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</si>
  <si>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</si>
  <si>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</si>
  <si>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</si>
  <si>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</si>
  <si>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</si>
  <si>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</si>
  <si>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</si>
  <si>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</si>
  <si>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</si>
  <si>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</si>
  <si>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</si>
  <si>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</si>
  <si>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</si>
  <si>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</si>
  <si>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</si>
  <si>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</si>
  <si>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</si>
  <si>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</si>
  <si>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</si>
  <si>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</si>
  <si>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</si>
  <si>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</si>
  <si>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</si>
  <si>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</si>
  <si>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</si>
  <si>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</si>
  <si>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</si>
  <si>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</si>
  <si>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</si>
  <si>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</si>
  <si>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</si>
  <si>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</si>
  <si>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</si>
  <si>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</si>
  <si>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</si>
  <si>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</si>
  <si>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</si>
  <si>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</si>
  <si>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</si>
  <si>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</si>
  <si>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</si>
  <si>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</si>
  <si>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</si>
  <si>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</si>
  <si>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</si>
  <si>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</si>
  <si>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</si>
  <si>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</si>
  <si>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</si>
  <si>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</si>
  <si>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</si>
  <si>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</si>
  <si>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</si>
  <si>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</si>
  <si>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</si>
  <si>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</si>
  <si>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</si>
  <si>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</si>
  <si>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</si>
  <si>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</si>
  <si>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</si>
  <si>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</si>
  <si>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</si>
  <si>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</si>
  <si>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</si>
  <si>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</si>
  <si>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</si>
  <si>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</si>
  <si>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</si>
  <si>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</si>
  <si>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</si>
  <si>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</si>
  <si>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</si>
  <si>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</si>
  <si>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</si>
  <si>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</si>
  <si>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</si>
  <si>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</si>
  <si>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</si>
  <si>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</si>
  <si>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</si>
  <si>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</si>
  <si>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</si>
  <si>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</si>
  <si>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</si>
  <si>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</si>
  <si>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</si>
  <si>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</si>
  <si>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</si>
  <si>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</si>
  <si>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</si>
  <si>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</si>
  <si>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</si>
  <si>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</si>
  <si>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</si>
  <si>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</si>
  <si>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</si>
  <si>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</si>
  <si>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</si>
  <si>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</si>
  <si>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</si>
  <si>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</si>
  <si>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</si>
  <si>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</si>
  <si>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</si>
  <si>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</si>
  <si>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</si>
  <si>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</si>
  <si>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</si>
  <si>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</si>
  <si>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</si>
  <si>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</si>
  <si>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</si>
  <si>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</si>
  <si>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</si>
  <si>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</si>
  <si>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</si>
  <si>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</si>
  <si>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</si>
  <si>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</si>
  <si>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</si>
  <si>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</si>
  <si>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</si>
  <si>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</si>
  <si>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</si>
  <si>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</si>
  <si>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</si>
  <si>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</si>
  <si>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</si>
  <si>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</si>
  <si>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</si>
  <si>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</si>
  <si>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</si>
  <si>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</si>
  <si>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</si>
  <si>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</si>
  <si>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</si>
  <si>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</si>
  <si>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</si>
  <si>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</si>
  <si>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</si>
  <si>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</si>
  <si>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</si>
  <si>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</si>
  <si>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</si>
  <si>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</si>
  <si>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</si>
  <si>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</si>
  <si>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</si>
  <si>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</si>
  <si>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</si>
  <si>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</si>
  <si>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</si>
  <si>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</si>
  <si>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</si>
  <si>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</si>
  <si>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</si>
  <si>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</si>
  <si>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</si>
  <si>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</si>
  <si>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</si>
  <si>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</si>
  <si>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</si>
  <si>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</si>
  <si>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</si>
  <si>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</si>
  <si>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</si>
  <si>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</si>
  <si>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</si>
  <si>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</si>
  <si>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</si>
  <si>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</si>
  <si>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</si>
  <si>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</si>
  <si>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</si>
  <si>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</si>
  <si>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</si>
  <si>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</si>
  <si>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</si>
  <si>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</si>
  <si>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</si>
  <si>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</si>
  <si>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</si>
  <si>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</si>
  <si>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</si>
  <si>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</si>
  <si>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</si>
  <si>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</si>
  <si>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</si>
  <si>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</si>
  <si>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</si>
  <si>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</si>
  <si>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</si>
  <si>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</si>
  <si>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</si>
  <si>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</si>
  <si>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</si>
  <si>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</si>
  <si>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</si>
  <si>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</si>
  <si>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</si>
  <si>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</si>
  <si>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</si>
  <si>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</si>
  <si>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</si>
  <si>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</si>
  <si>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</si>
  <si>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</si>
  <si>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</si>
  <si>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</si>
  <si>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</si>
  <si>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</si>
  <si>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</si>
  <si>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</si>
  <si>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</si>
  <si>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</si>
  <si>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</si>
  <si>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</si>
  <si>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</si>
  <si>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</si>
  <si>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</si>
  <si>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</si>
  <si>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</si>
  <si>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</si>
  <si>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</si>
  <si>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</si>
  <si>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</si>
  <si>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</si>
  <si>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</si>
  <si>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</si>
  <si>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</si>
  <si>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</si>
  <si>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</si>
  <si>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</si>
  <si>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</si>
  <si>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</si>
  <si>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</si>
  <si>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</si>
  <si>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</si>
  <si>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</si>
  <si>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</si>
  <si>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</si>
  <si>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</si>
  <si>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</si>
  <si>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</si>
  <si>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</si>
  <si>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</si>
  <si>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</si>
  <si>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</si>
  <si>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</si>
  <si>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</si>
  <si>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</si>
  <si>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</si>
  <si>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</si>
  <si>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</si>
  <si>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</si>
  <si>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</si>
  <si>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</si>
  <si>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</si>
  <si>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</si>
  <si>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</si>
  <si>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</si>
  <si>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</si>
  <si>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</si>
  <si>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</si>
  <si>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</si>
  <si>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</si>
  <si>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</si>
  <si>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</si>
  <si>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</si>
  <si>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</si>
  <si>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</si>
  <si>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</si>
  <si>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</si>
  <si>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</si>
  <si>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</si>
  <si>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</si>
  <si>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</si>
  <si>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</si>
  <si>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</si>
  <si>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</si>
  <si>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</si>
  <si>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</si>
  <si>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</si>
  <si>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</si>
  <si>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</si>
  <si>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</si>
  <si>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</si>
  <si>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</si>
  <si>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</si>
  <si>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</si>
  <si>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</si>
  <si>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</si>
  <si>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</si>
  <si>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</si>
  <si>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</si>
  <si>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</si>
  <si>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</si>
  <si>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</si>
  <si>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</si>
  <si>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</si>
  <si>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</si>
  <si>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</si>
  <si>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</si>
  <si>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</si>
  <si>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</si>
  <si>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</si>
  <si>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</si>
  <si>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</si>
  <si>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</si>
  <si>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</si>
  <si>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</si>
  <si>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</si>
  <si>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</si>
  <si>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</si>
  <si>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</si>
  <si>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</si>
  <si>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</si>
  <si>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</si>
  <si>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</si>
  <si>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</si>
  <si>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</si>
  <si>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</si>
  <si>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</si>
  <si>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</si>
  <si>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</si>
  <si>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</si>
  <si>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</si>
  <si>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</si>
  <si>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</si>
  <si>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</si>
  <si>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</si>
  <si>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</si>
  <si>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</si>
  <si>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</si>
  <si>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</si>
  <si>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</si>
  <si>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</si>
  <si>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</si>
  <si>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</si>
  <si>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</si>
  <si>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</si>
  <si>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</si>
  <si>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</si>
  <si>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</si>
  <si>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</si>
  <si>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</si>
  <si>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</si>
  <si>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</si>
  <si>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</si>
  <si>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</si>
  <si>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</si>
  <si>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</si>
  <si>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</si>
  <si>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</si>
  <si>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</si>
  <si>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</si>
  <si>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</si>
  <si>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</si>
  <si>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</si>
  <si>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</si>
  <si>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</si>
  <si>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</si>
  <si>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</si>
  <si>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</si>
  <si>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</si>
  <si>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</si>
  <si>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</si>
  <si>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</si>
  <si>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</si>
  <si>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</si>
  <si>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</si>
  <si>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</si>
  <si>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</si>
  <si>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</si>
  <si>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</si>
  <si>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</si>
  <si>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</si>
  <si>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</si>
  <si>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</si>
  <si>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</si>
  <si>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</si>
  <si>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</si>
  <si>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</si>
  <si>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</si>
  <si>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</si>
  <si>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</si>
  <si>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</si>
  <si>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</si>
  <si>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</si>
  <si>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</si>
  <si>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</si>
  <si>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</si>
  <si>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</si>
  <si>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</si>
  <si>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</si>
  <si>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</si>
  <si>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</si>
  <si>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</si>
  <si>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</si>
  <si>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</si>
  <si>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</si>
  <si>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</si>
  <si>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</si>
  <si>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</si>
  <si>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</si>
  <si>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</si>
  <si>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</si>
  <si>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</si>
  <si>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</si>
  <si>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</si>
  <si>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</si>
  <si>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</si>
  <si>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</si>
  <si>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</si>
  <si>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</si>
  <si>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</si>
  <si>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</si>
  <si>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</si>
  <si>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</si>
  <si>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</si>
  <si>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</si>
  <si>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</si>
  <si>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</si>
  <si>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</si>
  <si>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</si>
  <si>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</si>
  <si>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</si>
  <si>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</si>
  <si>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</si>
  <si>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</si>
  <si>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</si>
  <si>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</si>
  <si>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</si>
  <si>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</si>
  <si>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</si>
  <si>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</si>
  <si>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</si>
  <si>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</si>
  <si>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</si>
  <si>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</si>
  <si>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</si>
  <si>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</si>
  <si>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</si>
  <si>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</si>
  <si>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</si>
  <si>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</si>
  <si>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</si>
  <si>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</si>
  <si>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</si>
  <si>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</si>
  <si>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</si>
  <si>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</si>
  <si>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</si>
  <si>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</si>
  <si>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</si>
  <si>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</si>
  <si>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</si>
  <si>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</si>
  <si>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</si>
  <si>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</si>
  <si>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</si>
  <si>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</si>
  <si>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</si>
  <si>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</si>
  <si>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</si>
  <si>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</si>
  <si>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</si>
  <si>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</si>
  <si>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</si>
  <si>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</si>
  <si>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</si>
  <si>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</si>
  <si>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</si>
  <si>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</si>
  <si>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</si>
  <si>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</si>
  <si>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</si>
  <si>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</si>
  <si>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</si>
  <si>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</si>
  <si>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</si>
  <si>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</si>
  <si>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</si>
  <si>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</si>
  <si>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</si>
  <si>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</si>
  <si>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</si>
  <si>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</si>
  <si>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</si>
  <si>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</si>
  <si>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</si>
  <si>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</si>
  <si>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</si>
  <si>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</si>
  <si>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</si>
  <si>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</si>
  <si>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</si>
  <si>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</si>
  <si>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</si>
  <si>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</si>
  <si>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</si>
  <si>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</si>
  <si>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</si>
  <si>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</si>
  <si>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</si>
  <si>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</si>
  <si>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</si>
  <si>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</si>
  <si>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</si>
  <si>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</si>
  <si>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</si>
  <si>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</si>
  <si>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</si>
  <si>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</si>
  <si>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</si>
  <si>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</si>
  <si>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</si>
  <si>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</si>
  <si>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</si>
  <si>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</si>
  <si>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</si>
  <si>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</si>
  <si>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</si>
  <si>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</si>
  <si>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</si>
  <si>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</si>
  <si>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</si>
  <si>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</si>
  <si>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</si>
  <si>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</si>
  <si>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</si>
  <si>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</si>
  <si>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</si>
  <si>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</si>
  <si>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</si>
  <si>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</si>
  <si>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</si>
  <si>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</si>
  <si>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</si>
  <si>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</si>
  <si>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</si>
  <si>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</si>
  <si>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</si>
  <si>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</si>
  <si>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</si>
  <si>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</si>
  <si>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</si>
  <si>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</si>
  <si>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</si>
  <si>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</si>
  <si>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</si>
  <si>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</si>
  <si>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</si>
  <si>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</si>
  <si>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</si>
  <si>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</si>
  <si>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</si>
  <si>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</si>
  <si>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</si>
  <si>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</si>
  <si>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</si>
  <si>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</si>
  <si>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</si>
  <si>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</si>
  <si>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</si>
  <si>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</si>
  <si>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</si>
  <si>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</si>
  <si>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</si>
  <si>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</si>
  <si>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</si>
  <si>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</si>
  <si>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</si>
  <si>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</si>
  <si>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</si>
  <si>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</si>
  <si>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</si>
  <si>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</si>
  <si>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</si>
  <si>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</si>
  <si>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</si>
  <si>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</si>
  <si>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</si>
  <si>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</si>
  <si>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</si>
  <si>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</si>
  <si>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</si>
  <si>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</si>
  <si>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</si>
  <si>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</si>
  <si>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</si>
  <si>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</si>
  <si>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</si>
  <si>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</si>
  <si>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</si>
  <si>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</si>
  <si>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</si>
  <si>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</si>
  <si>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</si>
  <si>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</si>
  <si>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</si>
  <si>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</si>
  <si>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</si>
  <si>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</si>
  <si>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</si>
  <si>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</si>
  <si>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</si>
  <si>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</si>
  <si>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</si>
  <si>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</si>
  <si>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</si>
  <si>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</si>
  <si>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</si>
  <si>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</si>
  <si>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</si>
  <si>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</si>
  <si>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</si>
  <si>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</si>
  <si>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</si>
  <si>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</si>
  <si>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</si>
  <si>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</si>
  <si>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</si>
  <si>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</si>
  <si>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</si>
  <si>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</si>
  <si>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</si>
  <si>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</si>
  <si>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</si>
  <si>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</si>
  <si>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</si>
  <si>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</si>
  <si>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</si>
  <si>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</si>
  <si>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</si>
  <si>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</si>
  <si>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</si>
  <si>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</si>
  <si>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</si>
  <si>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</si>
  <si>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</si>
  <si>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</si>
  <si>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</si>
  <si>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</si>
  <si>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</si>
  <si>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</si>
  <si>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</si>
  <si>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</si>
  <si>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</si>
  <si>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</si>
  <si>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</si>
  <si>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</si>
  <si>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</si>
  <si>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</si>
  <si>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</si>
  <si>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</si>
  <si>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</si>
  <si>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</si>
  <si>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</si>
  <si>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</si>
  <si>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</si>
  <si>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</si>
  <si>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</si>
  <si>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</si>
  <si>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</si>
  <si>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</si>
  <si>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</si>
  <si>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</si>
  <si>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</si>
  <si>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</si>
  <si>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</si>
  <si>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</si>
  <si>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</si>
  <si>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</si>
  <si>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</si>
  <si>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</si>
  <si>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</si>
  <si>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</si>
  <si>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</si>
  <si>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</si>
  <si>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</si>
  <si>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</si>
  <si>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</si>
  <si>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</si>
  <si>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</si>
  <si>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</si>
  <si>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</si>
  <si>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</si>
  <si>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</si>
  <si>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</si>
  <si>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</si>
  <si>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</si>
  <si>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</si>
  <si>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</si>
  <si>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</si>
  <si>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</si>
  <si>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</si>
  <si>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</si>
  <si>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</si>
  <si>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</si>
  <si>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</si>
  <si>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</si>
  <si>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</si>
  <si>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</si>
  <si>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</si>
  <si>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</si>
  <si>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</si>
  <si>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</si>
  <si>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</si>
  <si>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</si>
  <si>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</si>
  <si>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</si>
  <si>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</si>
  <si>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</si>
  <si>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</si>
  <si>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</si>
  <si>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</si>
  <si>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</si>
  <si>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</si>
  <si>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</si>
  <si>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</si>
  <si>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</si>
  <si>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</si>
  <si>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</si>
  <si>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</si>
  <si>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</si>
  <si>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</si>
  <si>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</si>
  <si>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</si>
  <si>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</si>
  <si>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</si>
  <si>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</si>
  <si>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</si>
  <si>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</si>
  <si>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</si>
  <si>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</si>
  <si>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</si>
  <si>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</si>
  <si>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</si>
  <si>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</si>
  <si>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</si>
  <si>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</si>
  <si>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</si>
  <si>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</si>
  <si>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</si>
  <si>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</si>
  <si>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</si>
  <si>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</si>
  <si>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</si>
  <si>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</si>
  <si>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</si>
  <si>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</si>
  <si>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</si>
  <si>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</si>
  <si>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</si>
  <si>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</si>
  <si>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</si>
  <si>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</si>
  <si>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</si>
  <si>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</si>
  <si>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</si>
  <si>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</si>
  <si>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</si>
  <si>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</si>
  <si>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</si>
  <si>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</si>
  <si>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</si>
  <si>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</si>
  <si>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</si>
  <si>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</si>
  <si>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</si>
  <si>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</si>
  <si>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</si>
  <si>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</si>
  <si>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</si>
  <si>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</si>
  <si>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</si>
  <si>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</si>
  <si>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</si>
  <si>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</si>
  <si>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</si>
  <si>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</si>
  <si>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</si>
  <si>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</si>
  <si>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</si>
  <si>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</si>
  <si>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</si>
  <si>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</si>
  <si>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</si>
  <si>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</si>
  <si>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</si>
  <si>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</si>
  <si>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</si>
  <si>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</si>
  <si>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</si>
  <si>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</si>
  <si>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</si>
  <si>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</si>
  <si>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</si>
  <si>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</si>
  <si>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</si>
  <si>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</si>
  <si>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</si>
  <si>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</si>
  <si>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</si>
  <si>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</si>
  <si>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</si>
  <si>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</si>
  <si>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</si>
  <si>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</si>
  <si>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</si>
  <si>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</si>
  <si>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</si>
  <si>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</si>
  <si>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</si>
  <si>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</si>
  <si>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</si>
  <si>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</si>
  <si>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</si>
  <si>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</si>
  <si>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</si>
  <si>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</si>
  <si>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</si>
  <si>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</si>
  <si>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</si>
  <si>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</si>
  <si>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</si>
  <si>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</si>
  <si>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</si>
  <si>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</si>
  <si>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</si>
  <si>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</si>
  <si>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</si>
  <si>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</si>
  <si>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</si>
  <si>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</si>
  <si>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</si>
  <si>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</si>
  <si>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</si>
  <si>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</si>
  <si>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</si>
  <si>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</si>
  <si>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</si>
  <si>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</si>
  <si>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</si>
  <si>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</si>
  <si>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</si>
  <si>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</si>
  <si>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</si>
  <si>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</si>
  <si>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</si>
  <si>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</si>
  <si>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</si>
  <si>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</si>
  <si>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</si>
  <si>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</si>
  <si>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</si>
  <si>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</si>
  <si>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</si>
  <si>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</si>
  <si>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</si>
  <si>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</si>
  <si>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</si>
  <si>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</si>
  <si>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</si>
  <si>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</si>
  <si>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</si>
  <si>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</si>
  <si>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</si>
  <si>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</si>
  <si>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</si>
  <si>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</si>
  <si>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</si>
  <si>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</si>
  <si>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</si>
  <si>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</si>
  <si>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</si>
  <si>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</si>
  <si>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</si>
  <si>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</si>
  <si>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</si>
  <si>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</si>
  <si>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</si>
  <si>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</si>
  <si>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</si>
  <si>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</si>
  <si>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</si>
  <si>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</si>
  <si>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</si>
  <si>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</si>
  <si>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</si>
  <si>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</si>
  <si>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</si>
  <si>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</si>
  <si>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</si>
  <si>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</si>
  <si>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</si>
  <si>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</si>
  <si>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</si>
  <si>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</si>
  <si>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</si>
  <si>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</si>
  <si>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</si>
  <si>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</si>
  <si>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</si>
  <si>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</si>
  <si>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</si>
  <si>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</si>
  <si>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</si>
  <si>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</si>
  <si>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</si>
  <si>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</si>
  <si>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</si>
  <si>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</si>
  <si>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</si>
  <si>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</si>
  <si>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</si>
  <si>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</si>
  <si>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</si>
  <si>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</si>
  <si>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</si>
  <si>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</si>
  <si>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</si>
  <si>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</si>
  <si>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</si>
  <si>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</si>
  <si>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</si>
  <si>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</si>
  <si>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</si>
  <si>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</si>
  <si>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</si>
  <si>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</si>
  <si>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</si>
  <si>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</si>
  <si>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</si>
  <si>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</si>
  <si>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</si>
  <si>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</si>
  <si>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</si>
  <si>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</si>
  <si>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</si>
  <si>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</si>
  <si>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</si>
  <si>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</si>
  <si>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</si>
  <si>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</si>
  <si>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</si>
  <si>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</si>
  <si>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</si>
  <si>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</si>
  <si>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</si>
  <si>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</si>
  <si>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</si>
  <si>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</si>
  <si>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</si>
  <si>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</si>
  <si>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</si>
  <si>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</si>
  <si>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</si>
  <si>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</si>
  <si>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</si>
  <si>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</si>
  <si>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</si>
  <si>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</si>
  <si>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</si>
  <si>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</si>
  <si>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</si>
  <si>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</si>
  <si>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</si>
  <si>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</si>
  <si>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</si>
  <si>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</si>
  <si>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</si>
  <si>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</si>
  <si>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</si>
  <si>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</si>
  <si>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</si>
  <si>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</si>
  <si>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</si>
  <si>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</si>
  <si>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</si>
  <si>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</si>
  <si>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</si>
  <si>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</si>
  <si>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</si>
  <si>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</si>
  <si>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</si>
  <si>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</si>
  <si>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</si>
  <si>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</si>
  <si>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</si>
  <si>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</si>
  <si>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</si>
  <si>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</si>
  <si>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</si>
  <si>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</si>
  <si>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</si>
  <si>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</si>
  <si>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</si>
  <si>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</si>
  <si>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</si>
  <si>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</si>
  <si>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</si>
  <si>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</si>
  <si>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</si>
  <si>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</si>
  <si>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</si>
  <si>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</si>
  <si>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</si>
  <si>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</si>
  <si>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</si>
  <si>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</si>
  <si>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</si>
  <si>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</si>
  <si>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</si>
  <si>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</si>
  <si>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</si>
  <si>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</si>
  <si>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</si>
  <si>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</si>
  <si>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</si>
  <si>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</si>
  <si>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</si>
  <si>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</si>
  <si>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</si>
  <si>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</si>
  <si>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</si>
  <si>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</si>
  <si>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</si>
  <si>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</si>
  <si>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</si>
  <si>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</si>
  <si>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</si>
  <si>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</si>
  <si>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</si>
  <si>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</si>
  <si>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</si>
  <si>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</si>
  <si>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</si>
  <si>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</si>
  <si>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</si>
  <si>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</si>
  <si>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</si>
  <si>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</si>
  <si>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</si>
  <si>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</si>
  <si>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</si>
  <si>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</si>
  <si>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</si>
  <si>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</si>
  <si>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</si>
  <si>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</si>
  <si>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</si>
  <si>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</si>
  <si>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</si>
  <si>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</si>
  <si>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</si>
  <si>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</si>
  <si>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</si>
  <si>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</si>
  <si>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</si>
  <si>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</si>
  <si>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</si>
  <si>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</si>
  <si>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</si>
  <si>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</si>
  <si>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</si>
  <si>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</si>
  <si>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</si>
  <si>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</si>
  <si>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</si>
  <si>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</si>
  <si>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</si>
  <si>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</si>
  <si>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</si>
  <si>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</si>
  <si>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</si>
  <si>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</si>
  <si>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</si>
  <si>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</si>
  <si>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</si>
  <si>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</si>
  <si>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</si>
  <si>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</si>
  <si>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</si>
  <si>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</si>
  <si>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</si>
  <si>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</si>
  <si>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</si>
  <si>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</si>
  <si>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</si>
  <si>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</si>
  <si>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</si>
  <si>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</si>
  <si>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</si>
  <si>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</si>
  <si>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</si>
  <si>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</si>
  <si>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</si>
  <si>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</si>
  <si>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</si>
  <si>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</si>
  <si>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</si>
  <si>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</si>
  <si>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</si>
  <si>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</si>
  <si>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</si>
  <si>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</si>
  <si>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</si>
  <si>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</si>
  <si>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</si>
  <si>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</si>
  <si>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</si>
  <si>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</si>
  <si>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</si>
  <si>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</si>
  <si>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</si>
  <si>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</si>
  <si>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</si>
  <si>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</si>
  <si>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</si>
  <si>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</si>
  <si>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</si>
  <si>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</si>
  <si>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</si>
  <si>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</si>
  <si>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</si>
  <si>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</si>
  <si>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</si>
  <si>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</si>
  <si>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</si>
  <si>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</si>
  <si>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</si>
  <si>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</si>
  <si>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</si>
  <si>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</si>
  <si>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</si>
  <si>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</si>
  <si>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</si>
  <si>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</si>
  <si>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</si>
  <si>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</si>
  <si>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</si>
  <si>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</si>
  <si>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</si>
  <si>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</si>
  <si>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</si>
  <si>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</si>
  <si>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</si>
  <si>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</si>
  <si>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</si>
  <si>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</si>
  <si>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</si>
  <si>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</si>
  <si>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</si>
  <si>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</si>
  <si>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</si>
  <si>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</si>
  <si>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</si>
  <si>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</si>
  <si>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</si>
  <si>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</si>
  <si>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</si>
  <si>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</si>
  <si>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</si>
  <si>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</si>
  <si>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</si>
  <si>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</si>
  <si>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</si>
  <si>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</si>
  <si>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</si>
  <si>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</si>
  <si>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</si>
  <si>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</si>
  <si>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</si>
  <si>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</si>
  <si>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</si>
  <si>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</si>
  <si>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</si>
  <si>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</si>
  <si>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</si>
  <si>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</si>
  <si>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</si>
  <si>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</si>
  <si>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</si>
  <si>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</si>
  <si>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</si>
  <si>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</si>
  <si>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</si>
  <si>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</si>
  <si>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</si>
  <si>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</si>
  <si>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</si>
  <si>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</si>
  <si>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</si>
  <si>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</si>
  <si>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</si>
  <si>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</si>
  <si>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</si>
  <si>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</si>
  <si>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</si>
  <si>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</si>
  <si>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</si>
  <si>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</si>
  <si>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</si>
  <si>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</si>
  <si>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</si>
  <si>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</si>
  <si>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</si>
  <si>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</si>
  <si>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</si>
  <si>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</si>
  <si>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</si>
  <si>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</si>
  <si>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</si>
  <si>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</si>
  <si>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</si>
  <si>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</si>
  <si>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</si>
  <si>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</si>
  <si>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</si>
  <si>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</si>
  <si>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</si>
  <si>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</si>
  <si>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</si>
  <si>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</si>
  <si>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</si>
  <si>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</si>
  <si>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</si>
  <si>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</si>
  <si>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</si>
  <si>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</si>
  <si>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</si>
  <si>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</si>
  <si>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</si>
  <si>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</si>
  <si>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</si>
  <si>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</si>
  <si>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</si>
  <si>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</si>
  <si>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</si>
  <si>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</si>
  <si>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</si>
  <si>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</si>
  <si>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</si>
  <si>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</si>
  <si>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</si>
  <si>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</si>
  <si>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</si>
  <si>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</si>
  <si>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</si>
  <si>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</si>
  <si>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</si>
  <si>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</si>
  <si>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</si>
  <si>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</si>
  <si>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</si>
  <si>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</si>
  <si>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</si>
  <si>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</si>
  <si>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</si>
  <si>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</si>
  <si>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</si>
  <si>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</si>
  <si>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</si>
  <si>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</si>
  <si>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</si>
  <si>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</si>
  <si>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</si>
  <si>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</si>
  <si>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</si>
  <si>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</si>
  <si>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</si>
  <si>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</si>
  <si>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</si>
  <si>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</si>
  <si>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</si>
  <si>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</si>
  <si>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</si>
  <si>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</si>
  <si>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</si>
  <si>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</si>
  <si>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</si>
  <si>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</si>
  <si>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</si>
  <si>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</si>
  <si>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</si>
  <si>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</si>
  <si>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</si>
  <si>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</si>
  <si>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</si>
  <si>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</si>
  <si>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</si>
  <si>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</si>
  <si>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</si>
  <si>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</si>
  <si>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</si>
  <si>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</si>
  <si>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</si>
  <si>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</si>
  <si>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</si>
  <si>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</si>
  <si>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</si>
  <si>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</si>
  <si>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</si>
  <si>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</si>
  <si>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</si>
  <si>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</si>
  <si>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</si>
  <si>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</si>
  <si>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</si>
  <si>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</si>
  <si>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</si>
  <si>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</si>
  <si>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</si>
  <si>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</si>
  <si>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</si>
  <si>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</si>
  <si>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</si>
  <si>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</si>
  <si>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</si>
  <si>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</si>
  <si>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</si>
  <si>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</si>
  <si>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</si>
  <si>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</si>
  <si>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</si>
  <si>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</si>
  <si>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</si>
  <si>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</si>
  <si>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</si>
  <si>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</si>
  <si>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</si>
  <si>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</si>
  <si>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</si>
  <si>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</si>
  <si>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</si>
  <si>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</si>
  <si>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</si>
  <si>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</si>
  <si>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</si>
  <si>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</si>
  <si>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</si>
  <si>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</si>
  <si>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</si>
  <si>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</si>
  <si>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</si>
  <si>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</si>
  <si>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</si>
  <si>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</si>
  <si>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</si>
  <si>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</si>
  <si>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</si>
  <si>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</si>
  <si>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</si>
  <si>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</si>
  <si>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</si>
  <si>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</si>
  <si>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</si>
  <si>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</si>
  <si>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</si>
  <si>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</si>
  <si>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</si>
  <si>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</si>
  <si>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</si>
  <si>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</si>
  <si>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</si>
  <si>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</si>
  <si>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</si>
  <si>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</si>
  <si>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</si>
  <si>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</si>
  <si>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</si>
  <si>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</si>
  <si>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</si>
  <si>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</si>
  <si>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</si>
  <si>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</si>
  <si>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</si>
  <si>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</si>
  <si>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</si>
  <si>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</si>
  <si>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</si>
  <si>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</si>
  <si>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</si>
  <si>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</si>
  <si>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</si>
  <si>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</si>
  <si>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</si>
  <si>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</si>
  <si>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</si>
  <si>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</si>
  <si>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</si>
  <si>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</si>
  <si>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</si>
  <si>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</si>
  <si>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</si>
  <si>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</si>
  <si>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</si>
  <si>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</si>
  <si>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</si>
  <si>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</si>
  <si>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</si>
  <si>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</si>
  <si>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</si>
  <si>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</si>
  <si>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</si>
  <si>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</si>
  <si>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</si>
  <si>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</si>
  <si>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</si>
  <si>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</si>
  <si>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</si>
  <si>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</si>
  <si>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</si>
  <si>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</si>
  <si>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</si>
  <si>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</si>
  <si>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</si>
  <si>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</si>
  <si>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</si>
  <si>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</si>
  <si>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</si>
  <si>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</si>
  <si>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</si>
  <si>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</si>
  <si>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</si>
  <si>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</si>
  <si>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</si>
  <si>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</si>
  <si>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</si>
  <si>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</si>
  <si>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</si>
  <si>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</si>
  <si>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</si>
  <si>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</si>
  <si>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</si>
  <si>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</si>
  <si>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</si>
  <si>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</si>
  <si>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</si>
  <si>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</si>
  <si>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</si>
  <si>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</si>
  <si>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</si>
  <si>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</si>
  <si>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</si>
  <si>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</si>
  <si>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</si>
  <si>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</si>
  <si>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</si>
  <si>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</si>
  <si>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</si>
  <si>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</si>
  <si>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</si>
  <si>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</si>
  <si>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</si>
  <si>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</si>
  <si>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</si>
  <si>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</si>
  <si>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</si>
  <si>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</si>
  <si>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</si>
  <si>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</si>
  <si>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</si>
  <si>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</si>
  <si>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</si>
  <si>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</si>
  <si>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</si>
  <si>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</si>
  <si>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</si>
  <si>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</si>
  <si>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</si>
  <si>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</si>
  <si>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</si>
  <si>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</si>
  <si>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</si>
  <si>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</si>
  <si>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</si>
  <si>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</si>
  <si>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</si>
  <si>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</si>
  <si>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</si>
  <si>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</si>
  <si>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</si>
  <si>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</si>
  <si>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</si>
  <si>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</si>
  <si>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</si>
  <si>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</si>
  <si>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</si>
  <si>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</si>
  <si>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</si>
  <si>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</si>
  <si>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</si>
  <si>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</si>
  <si>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</si>
  <si>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</si>
  <si>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</si>
  <si>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</si>
  <si>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</si>
  <si>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</si>
  <si>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</si>
  <si>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</si>
  <si>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</si>
  <si>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</si>
  <si>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</si>
  <si>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</si>
  <si>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</si>
  <si>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</si>
  <si>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</si>
  <si>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</si>
  <si>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</si>
  <si>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</si>
  <si>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</si>
  <si>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</si>
  <si>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</si>
  <si>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</si>
  <si>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</si>
  <si>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</si>
  <si>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</si>
  <si>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</si>
  <si>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</si>
  <si>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</si>
  <si>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</si>
  <si>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</si>
  <si>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</si>
  <si>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</si>
  <si>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</si>
  <si>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</si>
  <si>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</si>
  <si>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</si>
  <si>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</si>
  <si>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</si>
  <si>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</si>
  <si>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</si>
  <si>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</si>
  <si>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</si>
  <si>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</si>
  <si>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</si>
  <si>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</si>
  <si>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</si>
  <si>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</si>
  <si>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</si>
  <si>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</si>
  <si>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</si>
  <si>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</si>
  <si>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</si>
  <si>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</si>
  <si>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</si>
  <si>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</si>
  <si>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</si>
  <si>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</si>
  <si>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</si>
  <si>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</si>
  <si>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</si>
  <si>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</si>
  <si>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</si>
  <si>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</si>
  <si>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</si>
  <si>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</si>
  <si>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</si>
  <si>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</si>
  <si>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</si>
  <si>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</si>
  <si>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</si>
  <si>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</si>
  <si>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</si>
  <si>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</si>
  <si>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</si>
  <si>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</si>
  <si>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</si>
  <si>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</si>
  <si>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</si>
  <si>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</si>
  <si>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</si>
  <si>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</si>
  <si>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</si>
  <si>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</si>
  <si>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</si>
  <si>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</si>
  <si>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</si>
  <si>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</si>
  <si>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</si>
  <si>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</si>
  <si>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</si>
  <si>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</si>
  <si>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</si>
  <si>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</si>
  <si>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</si>
  <si>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</si>
  <si>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</si>
  <si>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</si>
  <si>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</si>
  <si>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</si>
  <si>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</si>
  <si>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</si>
  <si>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</si>
  <si>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</si>
  <si>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</si>
  <si>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</si>
  <si>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</si>
  <si>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</si>
  <si>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</si>
  <si>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</si>
  <si>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</si>
  <si>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</si>
  <si>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</si>
  <si>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</si>
  <si>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</si>
  <si>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</si>
  <si>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</si>
  <si>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</si>
  <si>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</si>
  <si>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</si>
  <si>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</si>
  <si>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</si>
  <si>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</si>
  <si>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</si>
  <si>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</si>
  <si>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</si>
  <si>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</si>
  <si>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</si>
  <si>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</si>
  <si>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</si>
  <si>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</si>
  <si>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</si>
  <si>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</si>
  <si>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</si>
  <si>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</si>
  <si>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</si>
  <si>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</si>
  <si>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</si>
  <si>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</si>
  <si>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</si>
  <si>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</si>
  <si>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</si>
  <si>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</si>
  <si>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</si>
  <si>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</si>
  <si>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</si>
  <si>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</si>
  <si>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</si>
  <si>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</si>
  <si>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</si>
  <si>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</si>
  <si>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</si>
  <si>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</si>
  <si>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</si>
  <si>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</si>
  <si>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</si>
  <si>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</si>
  <si>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</si>
  <si>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</si>
  <si>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</si>
  <si>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</si>
  <si>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</si>
  <si>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</si>
  <si>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</si>
  <si>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</si>
  <si>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</si>
  <si>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</si>
  <si>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</si>
  <si>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</si>
  <si>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</si>
  <si>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</si>
  <si>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</si>
  <si>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</si>
  <si>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</si>
  <si>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</si>
  <si>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</si>
  <si>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</si>
  <si>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</si>
  <si>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</si>
  <si>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</si>
  <si>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</si>
  <si>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</si>
  <si>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</si>
  <si>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</si>
  <si>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</si>
  <si>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</si>
  <si>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</si>
  <si>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</si>
  <si>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</si>
  <si>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</si>
  <si>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</si>
  <si>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</si>
  <si>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</si>
  <si>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</si>
  <si>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</si>
  <si>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</si>
  <si>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</si>
  <si>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</si>
  <si>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</si>
  <si>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</si>
  <si>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</si>
  <si>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</si>
  <si>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</si>
  <si>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</si>
  <si>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</si>
  <si>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</si>
  <si>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</si>
  <si>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</si>
  <si>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</si>
  <si>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</si>
  <si>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</si>
  <si>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</si>
  <si>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</si>
  <si>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</si>
  <si>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</si>
  <si>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</si>
  <si>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</si>
  <si>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</si>
  <si>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</si>
  <si>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</si>
  <si>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</si>
  <si>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</si>
  <si>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</si>
  <si>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</si>
  <si>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</si>
  <si>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</si>
  <si>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</si>
  <si>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</si>
  <si>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</si>
  <si>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</si>
  <si>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</si>
  <si>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</si>
  <si>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</si>
  <si>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</si>
  <si>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</si>
  <si>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</si>
  <si>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</si>
  <si>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</si>
  <si>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</si>
  <si>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</si>
  <si>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</si>
  <si>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</si>
  <si>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</si>
  <si>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</si>
  <si>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</si>
  <si>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</si>
  <si>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</si>
  <si>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</si>
  <si>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</si>
  <si>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</si>
  <si>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</si>
  <si>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</si>
  <si>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</si>
  <si>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</si>
  <si>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</si>
  <si>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</si>
  <si>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</si>
  <si>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</si>
  <si>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</si>
  <si>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</si>
  <si>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</si>
  <si>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</si>
  <si>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</si>
  <si>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</si>
  <si>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</si>
  <si>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</si>
  <si>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</si>
  <si>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</si>
  <si>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</si>
  <si>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</si>
  <si>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</si>
  <si>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</si>
  <si>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</si>
  <si>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</si>
  <si>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</si>
  <si>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</si>
  <si>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</si>
  <si>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</si>
  <si>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</si>
  <si>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</si>
  <si>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</si>
  <si>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</si>
  <si>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</si>
  <si>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</si>
  <si>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</si>
  <si>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</si>
  <si>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</si>
  <si>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</si>
  <si>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</si>
  <si>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</si>
  <si>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</si>
  <si>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</si>
  <si>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</si>
  <si>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</si>
  <si>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</si>
  <si>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</si>
  <si>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</si>
  <si>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</si>
  <si>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</si>
  <si>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</si>
  <si>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</si>
  <si>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</si>
  <si>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</si>
  <si>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</si>
  <si>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</si>
  <si>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</si>
  <si>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</si>
  <si>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</si>
  <si>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</si>
  <si>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</si>
  <si>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</si>
  <si>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</si>
  <si>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</si>
  <si>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</si>
  <si>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</si>
  <si>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</si>
  <si>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</si>
  <si>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</si>
  <si>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</si>
  <si>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</si>
  <si>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</si>
  <si>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</si>
  <si>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</si>
  <si>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</si>
  <si>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</si>
  <si>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</si>
  <si>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</si>
  <si>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</si>
  <si>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</si>
  <si>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</si>
  <si>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</si>
  <si>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</si>
  <si>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</si>
  <si>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</si>
  <si>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</si>
  <si>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</si>
  <si>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</si>
  <si>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</si>
  <si>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</si>
  <si>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</si>
  <si>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</si>
  <si>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</si>
  <si>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</si>
  <si>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</si>
  <si>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</si>
  <si>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</si>
  <si>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</si>
  <si>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</si>
  <si>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</si>
  <si>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</si>
  <si>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</si>
  <si>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</si>
  <si>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</si>
  <si>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</si>
  <si>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</si>
  <si>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</si>
  <si>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</si>
  <si>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</si>
  <si>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</si>
  <si>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</si>
  <si>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</si>
  <si>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</si>
  <si>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</si>
  <si>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</si>
  <si>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</si>
  <si>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</si>
  <si>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</si>
  <si>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</si>
  <si>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</si>
  <si>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</si>
  <si>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</si>
  <si>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</si>
  <si>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</si>
  <si>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</si>
  <si>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</si>
  <si>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</si>
  <si>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</si>
  <si>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</si>
  <si>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</si>
  <si>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</si>
  <si>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</si>
  <si>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</si>
  <si>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</si>
  <si>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</si>
  <si>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</si>
  <si>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</si>
  <si>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</si>
  <si>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</si>
  <si>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</si>
  <si>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</si>
  <si>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</si>
  <si>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</si>
  <si>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</si>
  <si>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</si>
  <si>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</si>
  <si>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</si>
  <si>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</si>
  <si>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</si>
  <si>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</si>
  <si>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</si>
  <si>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</si>
  <si>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</si>
  <si>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</si>
  <si>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</si>
  <si>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</si>
  <si>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</si>
  <si>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</si>
  <si>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</si>
  <si>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</si>
  <si>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</si>
  <si>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</si>
  <si>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</si>
  <si>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</si>
  <si>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</si>
  <si>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</si>
  <si>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</si>
  <si>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</si>
  <si>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</si>
  <si>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</si>
  <si>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</si>
  <si>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</si>
  <si>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</si>
  <si>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</si>
  <si>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</si>
  <si>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</si>
  <si>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</si>
  <si>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</si>
  <si>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</si>
  <si>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</si>
  <si>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</si>
  <si>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</si>
  <si>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</si>
  <si>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</si>
  <si>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</si>
  <si>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</si>
  <si>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</si>
  <si>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</si>
  <si>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</si>
  <si>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</si>
  <si>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</si>
  <si>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</si>
  <si>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</si>
  <si>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</si>
  <si>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</si>
  <si>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</si>
  <si>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</si>
  <si>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</si>
  <si>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</si>
  <si>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</si>
  <si>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</si>
  <si>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</si>
  <si>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</si>
  <si>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</si>
  <si>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</si>
  <si>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</si>
  <si>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</si>
  <si>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</si>
  <si>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</si>
  <si>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</si>
  <si>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</si>
  <si>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</si>
  <si>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</si>
  <si>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</si>
  <si>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</si>
  <si>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</si>
  <si>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</si>
  <si>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</si>
  <si>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</si>
  <si>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</si>
  <si>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</si>
  <si>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</si>
  <si>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</si>
  <si>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</si>
  <si>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</si>
  <si>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</si>
  <si>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</si>
  <si>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</si>
  <si>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</si>
  <si>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</si>
  <si>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</si>
  <si>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</si>
  <si>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</si>
  <si>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</si>
  <si>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</si>
  <si>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</si>
  <si>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</si>
  <si>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</si>
  <si>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</si>
  <si>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</si>
  <si>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</si>
  <si>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</si>
  <si>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</si>
  <si>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</si>
  <si>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</si>
  <si>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</si>
  <si>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</si>
  <si>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</si>
  <si>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</si>
  <si>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</si>
  <si>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</si>
  <si>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</si>
  <si>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</si>
  <si>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</si>
  <si>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</si>
  <si>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</si>
  <si>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</si>
  <si>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</si>
  <si>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</si>
  <si>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</si>
  <si>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</si>
  <si>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</si>
  <si>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</si>
  <si>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</si>
  <si>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</si>
  <si>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</si>
  <si>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</si>
  <si>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</si>
  <si>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</si>
  <si>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</si>
  <si>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</si>
  <si>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</si>
  <si>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</si>
  <si>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</si>
  <si>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</si>
  <si>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</si>
  <si>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</si>
  <si>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</si>
  <si>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</si>
  <si>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</si>
  <si>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</si>
  <si>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</si>
  <si>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</si>
  <si>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</si>
  <si>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</si>
  <si>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</si>
  <si>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</si>
  <si>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</si>
  <si>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</si>
  <si>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</si>
  <si>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</si>
  <si>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</si>
  <si>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</si>
  <si>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</si>
  <si>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</si>
  <si>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</si>
  <si>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</si>
  <si>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</si>
  <si>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</si>
  <si>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</si>
  <si>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</si>
  <si>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</si>
  <si>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</si>
  <si>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</si>
  <si>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</si>
  <si>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</si>
  <si>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</si>
  <si>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</si>
  <si>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</si>
  <si>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</si>
  <si>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</si>
  <si>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</si>
  <si>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</si>
  <si>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</si>
  <si>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</si>
  <si>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</si>
  <si>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</si>
  <si>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</si>
  <si>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</si>
  <si>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</si>
  <si>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</si>
  <si>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</si>
  <si>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</si>
  <si>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</si>
  <si>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</si>
  <si>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</si>
  <si>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</si>
  <si>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</si>
  <si>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</si>
  <si>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</si>
  <si>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</si>
  <si>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</si>
  <si>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</si>
  <si>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</si>
  <si>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</si>
  <si>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</si>
  <si>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</si>
  <si>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</si>
  <si>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</si>
  <si>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</si>
  <si>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</si>
  <si>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</si>
  <si>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</si>
  <si>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</si>
  <si>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</si>
  <si>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</si>
  <si>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</si>
  <si>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</si>
  <si>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</si>
  <si>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</si>
  <si>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</si>
  <si>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</si>
  <si>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</si>
  <si>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</si>
  <si>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</si>
  <si>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</si>
  <si>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</si>
  <si>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</si>
  <si>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</si>
  <si>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</si>
  <si>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</si>
  <si>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</si>
  <si>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</si>
  <si>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</si>
  <si>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</si>
  <si>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</si>
  <si>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</si>
  <si>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</si>
  <si>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</si>
  <si>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</si>
  <si>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</si>
  <si>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</si>
  <si>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</si>
  <si>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</si>
  <si>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</si>
  <si>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</si>
  <si>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</si>
  <si>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</si>
  <si>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</si>
  <si>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</si>
  <si>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</si>
  <si>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</si>
  <si>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</si>
  <si>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</si>
  <si>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</si>
  <si>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</si>
  <si>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</si>
  <si>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</si>
  <si>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</si>
  <si>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</si>
  <si>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</si>
  <si>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</si>
  <si>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</si>
  <si>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</si>
  <si>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</si>
  <si>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</si>
  <si>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</si>
  <si>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</si>
  <si>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</si>
  <si>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</si>
  <si>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</si>
  <si>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</si>
  <si>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</si>
  <si>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</si>
  <si>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</si>
  <si>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</si>
  <si>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</si>
  <si>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</si>
  <si>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</si>
  <si>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</si>
  <si>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</si>
  <si>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</si>
  <si>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</si>
  <si>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</si>
  <si>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</si>
  <si>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</si>
  <si>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</si>
  <si>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</si>
  <si>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</si>
  <si>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</si>
  <si>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</si>
  <si>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</si>
  <si>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</si>
  <si>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</si>
  <si>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</si>
  <si>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</si>
  <si>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</si>
  <si>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</si>
  <si>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</si>
  <si>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</si>
  <si>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</si>
  <si>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</si>
  <si>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</si>
  <si>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</si>
  <si>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</si>
  <si>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</si>
  <si>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</si>
  <si>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</si>
  <si>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</si>
  <si>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</si>
  <si>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</si>
  <si>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</si>
  <si>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</si>
  <si>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</si>
  <si>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</si>
  <si>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</si>
  <si>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</si>
  <si>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</si>
  <si>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</si>
  <si>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</si>
  <si>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</si>
  <si>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</si>
  <si>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</si>
  <si>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</si>
  <si>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</si>
  <si>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</si>
  <si>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</si>
  <si>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</si>
  <si>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</si>
  <si>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</si>
  <si>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</si>
  <si>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</si>
  <si>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</si>
  <si>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</si>
  <si>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</si>
  <si>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</si>
  <si>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</si>
  <si>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</si>
  <si>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</si>
  <si>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</si>
  <si>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</si>
  <si>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</si>
  <si>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</si>
  <si>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</si>
  <si>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</si>
  <si>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</si>
  <si>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</si>
  <si>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</si>
  <si>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</si>
  <si>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</si>
  <si>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</si>
  <si>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</si>
  <si>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</si>
  <si>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</si>
  <si>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</si>
  <si>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</si>
  <si>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</si>
  <si>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</si>
  <si>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</si>
  <si>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</si>
  <si>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</si>
  <si>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</si>
  <si>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</si>
  <si>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</si>
  <si>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</si>
  <si>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</si>
  <si>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</si>
  <si>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</si>
  <si>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</si>
  <si>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</si>
  <si>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</si>
  <si>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</si>
  <si>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</si>
  <si>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</si>
  <si>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</si>
  <si>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</si>
  <si>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</si>
  <si>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</si>
  <si>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</si>
  <si>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</si>
  <si>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</si>
  <si>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</si>
  <si>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</si>
  <si>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</si>
  <si>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</si>
  <si>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</si>
  <si>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</si>
  <si>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</si>
  <si>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</si>
  <si>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</si>
  <si>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</si>
  <si>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</si>
  <si>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</si>
  <si>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</si>
  <si>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</si>
  <si>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</si>
  <si>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</si>
  <si>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</si>
  <si>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</si>
  <si>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</si>
  <si>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</si>
  <si>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</si>
  <si>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</si>
  <si>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</si>
  <si>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</si>
  <si>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</si>
  <si>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</si>
  <si>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</si>
  <si>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</si>
  <si>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</si>
  <si>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</si>
  <si>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</si>
  <si>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</si>
  <si>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</si>
  <si>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</si>
  <si>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</si>
  <si>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</si>
  <si>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</si>
  <si>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</si>
  <si>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</si>
  <si>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</si>
  <si>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</si>
  <si>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</si>
  <si>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</si>
  <si>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</si>
  <si>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</si>
  <si>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</si>
  <si>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</si>
  <si>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</si>
  <si>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</si>
  <si>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</si>
  <si>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</si>
  <si>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</si>
  <si>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</si>
  <si>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</si>
  <si>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</si>
  <si>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</si>
  <si>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</si>
  <si>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</si>
  <si>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</si>
  <si>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</si>
  <si>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</si>
  <si>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</si>
  <si>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</si>
  <si>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</si>
  <si>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</si>
  <si>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</si>
  <si>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</si>
  <si>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</si>
  <si>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</si>
  <si>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</si>
  <si>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</si>
  <si>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</si>
  <si>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</si>
  <si>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</si>
  <si>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</si>
  <si>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</si>
  <si>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</si>
  <si>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</si>
  <si>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</si>
  <si>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</si>
  <si>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</si>
  <si>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</si>
  <si>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</si>
  <si>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</si>
  <si>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</si>
  <si>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</si>
  <si>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</si>
  <si>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</si>
  <si>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</si>
  <si>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</si>
  <si>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</si>
  <si>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</si>
  <si>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</si>
  <si>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</si>
  <si>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</si>
  <si>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</si>
  <si>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</si>
  <si>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</si>
  <si>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</si>
  <si>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</si>
  <si>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</si>
  <si>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</si>
  <si>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</si>
  <si>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</si>
  <si>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</si>
  <si>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</si>
  <si>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</si>
  <si>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</si>
  <si>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</si>
  <si>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</si>
  <si>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</si>
  <si>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</si>
  <si>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</si>
  <si>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</si>
  <si>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</si>
  <si>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</si>
  <si>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</si>
  <si>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</si>
  <si>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</si>
  <si>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</si>
  <si>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</si>
  <si>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</si>
  <si>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</si>
  <si>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</si>
  <si>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</si>
  <si>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</si>
  <si>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</si>
  <si>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</si>
  <si>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</si>
  <si>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</si>
  <si>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</si>
  <si>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</si>
  <si>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</si>
  <si>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</si>
  <si>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</si>
  <si>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</si>
  <si>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</si>
  <si>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</si>
  <si>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</si>
  <si>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</si>
  <si>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</si>
  <si>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</si>
  <si>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</si>
  <si>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</si>
  <si>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</si>
  <si>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</si>
  <si>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</si>
  <si>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</si>
  <si>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</si>
  <si>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</si>
  <si>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</si>
  <si>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</si>
  <si>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</si>
  <si>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</si>
  <si>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</si>
  <si>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</si>
  <si>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</si>
  <si>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</si>
  <si>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</si>
  <si>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</si>
  <si>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</si>
  <si>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</si>
  <si>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</si>
  <si>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</si>
  <si>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</si>
  <si>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</si>
  <si>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</si>
  <si>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</si>
  <si>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</si>
  <si>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</si>
  <si>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</si>
  <si>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</si>
  <si>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</si>
  <si>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</si>
  <si>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</si>
  <si>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</si>
  <si>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</si>
  <si>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</si>
  <si>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</si>
  <si>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</si>
  <si>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</si>
  <si>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</si>
  <si>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</si>
  <si>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</si>
  <si>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</si>
  <si>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</si>
  <si>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</si>
  <si>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</si>
  <si>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</si>
  <si>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</si>
  <si>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</si>
  <si>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</si>
  <si>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</si>
  <si>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</si>
  <si>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</si>
  <si>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</si>
  <si>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</si>
  <si>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</si>
  <si>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</si>
  <si>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</si>
  <si>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</si>
  <si>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</si>
  <si>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</si>
  <si>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</si>
  <si>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</si>
  <si>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</si>
  <si>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</si>
  <si>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</si>
  <si>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</si>
  <si>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</si>
  <si>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</si>
  <si>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</si>
  <si>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</si>
  <si>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</si>
  <si>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</si>
  <si>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</si>
  <si>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</si>
  <si>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</si>
  <si>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</si>
  <si>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</si>
  <si>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</si>
  <si>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</si>
  <si>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</si>
  <si>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</si>
  <si>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</si>
  <si>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</si>
  <si>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</si>
  <si>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</si>
  <si>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</si>
  <si>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</si>
  <si>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</si>
  <si>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</si>
  <si>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</si>
  <si>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</si>
  <si>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</si>
  <si>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</si>
  <si>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</si>
  <si>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</si>
  <si>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</si>
  <si>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</si>
  <si>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</si>
  <si>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</si>
  <si>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</si>
  <si>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</si>
  <si>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</si>
  <si>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</si>
  <si>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</si>
  <si>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</si>
  <si>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</si>
  <si>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</si>
  <si>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</si>
  <si>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</si>
  <si>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</si>
  <si>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</si>
  <si>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</si>
  <si>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</si>
  <si>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</si>
  <si>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</si>
  <si>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</si>
  <si>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</si>
  <si>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</si>
  <si>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</si>
  <si>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</si>
  <si>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</si>
  <si>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</si>
  <si>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</si>
  <si>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</si>
  <si>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</si>
  <si>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</si>
  <si>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</si>
  <si>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</si>
  <si>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</si>
  <si>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</si>
  <si>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</si>
  <si>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</si>
  <si>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</si>
  <si>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</si>
  <si>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</si>
  <si>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</si>
  <si>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</si>
  <si>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</si>
  <si>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</si>
  <si>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</si>
  <si>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</si>
  <si>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</si>
  <si>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</si>
  <si>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</si>
  <si>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</si>
  <si>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</si>
  <si>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</si>
  <si>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</si>
  <si>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</si>
  <si>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</si>
  <si>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</si>
  <si>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</si>
  <si>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</si>
  <si>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</si>
  <si>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</si>
  <si>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</si>
  <si>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</si>
  <si>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</si>
  <si>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</si>
  <si>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</si>
  <si>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</si>
  <si>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</si>
  <si>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</si>
  <si>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</si>
  <si>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</si>
  <si>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</si>
  <si>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</si>
  <si>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</si>
  <si>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</si>
  <si>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</si>
  <si>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</si>
  <si>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</si>
  <si>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</si>
  <si>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</si>
  <si>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</si>
  <si>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</si>
  <si>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</si>
  <si>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</si>
  <si>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</si>
  <si>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</si>
  <si>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</si>
  <si>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</si>
  <si>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</si>
  <si>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</si>
  <si>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</si>
  <si>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</si>
  <si>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</si>
  <si>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</si>
  <si>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</si>
  <si>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</si>
  <si>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</si>
  <si>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</si>
  <si>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</si>
  <si>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</si>
  <si>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</si>
  <si>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</si>
  <si>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</si>
  <si>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</si>
  <si>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</si>
  <si>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</si>
  <si>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</si>
  <si>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</si>
  <si>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</si>
  <si>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</si>
  <si>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</si>
  <si>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</si>
  <si>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</si>
  <si>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</si>
  <si>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</si>
  <si>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</si>
  <si>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</si>
  <si>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</si>
  <si>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</si>
  <si>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</si>
  <si>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</si>
  <si>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</si>
  <si>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</si>
  <si>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</si>
  <si>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</si>
  <si>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</si>
  <si>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</si>
  <si>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</si>
  <si>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</si>
  <si>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</si>
  <si>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</si>
  <si>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</si>
  <si>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</si>
  <si>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</si>
  <si>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</si>
  <si>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</si>
  <si>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</si>
  <si>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</si>
  <si>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</si>
  <si>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</si>
  <si>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</si>
  <si>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</si>
  <si>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</si>
  <si>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</si>
  <si>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</si>
  <si>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</si>
  <si>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</si>
  <si>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</si>
  <si>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</si>
  <si>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</si>
  <si>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</si>
  <si>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</si>
  <si>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</si>
  <si>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</si>
  <si>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</si>
  <si>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</si>
  <si>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</si>
  <si>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</si>
  <si>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</si>
  <si>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</si>
  <si>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</si>
  <si>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</si>
  <si>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</si>
  <si>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</si>
  <si>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</si>
  <si>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</si>
  <si>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</si>
  <si>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</si>
  <si>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</si>
  <si>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</si>
  <si>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</si>
  <si>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</si>
  <si>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</si>
  <si>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</si>
  <si>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</si>
  <si>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</si>
  <si>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</si>
  <si>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</si>
  <si>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</si>
  <si>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</si>
  <si>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</si>
  <si>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</si>
  <si>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</si>
  <si>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</si>
  <si>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</si>
  <si>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</si>
  <si>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</si>
  <si>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</si>
  <si>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</si>
  <si>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</si>
  <si>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</si>
  <si>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</si>
  <si>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</si>
  <si>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</si>
  <si>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</si>
  <si>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</si>
  <si>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</si>
  <si>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</si>
  <si>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</si>
  <si>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</si>
  <si>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</si>
  <si>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</si>
  <si>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</si>
  <si>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</si>
  <si>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</si>
  <si>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</si>
  <si>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</si>
  <si>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</si>
  <si>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</si>
  <si>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</si>
  <si>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</si>
  <si>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</si>
  <si>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</si>
  <si>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</si>
  <si>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</si>
  <si>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</si>
  <si>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</si>
  <si>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</si>
  <si>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</si>
  <si>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</si>
  <si>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</si>
  <si>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</si>
  <si>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</si>
  <si>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</si>
  <si>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</si>
  <si>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</si>
  <si>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</si>
  <si>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</si>
  <si>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</si>
  <si>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</si>
  <si>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</si>
  <si>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</si>
  <si>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</si>
  <si>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</si>
  <si>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</si>
  <si>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</si>
  <si>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</si>
  <si>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</si>
  <si>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</si>
  <si>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</si>
  <si>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</si>
  <si>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</si>
  <si>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</si>
  <si>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</si>
  <si>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</si>
  <si>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</si>
  <si>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</si>
  <si>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</si>
  <si>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</si>
  <si>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</si>
  <si>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</si>
  <si>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</si>
  <si>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</si>
  <si>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</si>
  <si>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</si>
  <si>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</si>
  <si>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</si>
  <si>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</si>
  <si>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</si>
  <si>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</si>
  <si>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</si>
  <si>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</si>
  <si>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</si>
  <si>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</si>
  <si>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</si>
  <si>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</si>
  <si>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</si>
  <si>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</si>
  <si>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</si>
  <si>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</si>
  <si>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</si>
  <si>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</si>
  <si>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</si>
  <si>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</si>
  <si>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</si>
  <si>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</si>
  <si>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</si>
  <si>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</si>
  <si>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</si>
  <si>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</si>
  <si>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</si>
  <si>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</si>
  <si>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</si>
  <si>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</si>
  <si>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</si>
  <si>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</si>
  <si>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</si>
  <si>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</si>
  <si>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</si>
  <si>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</si>
  <si>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</si>
  <si>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</si>
  <si>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</si>
  <si>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</si>
  <si>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</si>
  <si>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</si>
  <si>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</si>
  <si>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</si>
  <si>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</si>
  <si>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</si>
  <si>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</si>
  <si>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</si>
  <si>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</si>
  <si>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</si>
  <si>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</si>
  <si>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</si>
  <si>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</si>
  <si>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</si>
  <si>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</si>
  <si>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</si>
  <si>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</si>
  <si>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</si>
  <si>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</si>
  <si>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</si>
  <si>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</si>
  <si>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</si>
  <si>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</si>
  <si>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</si>
  <si>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</si>
  <si>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</si>
  <si>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</si>
  <si>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</si>
  <si>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</si>
  <si>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</si>
  <si>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</si>
  <si>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</si>
  <si>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</si>
  <si>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</si>
  <si>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</si>
  <si>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</si>
  <si>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</si>
  <si>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</si>
  <si>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</si>
  <si>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</si>
  <si>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</si>
  <si>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</si>
  <si>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</si>
  <si>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</si>
  <si>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</si>
  <si>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</si>
  <si>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</si>
  <si>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</si>
  <si>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</si>
  <si>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</si>
  <si>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</si>
  <si>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</si>
  <si>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</si>
  <si>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</si>
  <si>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</si>
  <si>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</si>
  <si>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</si>
  <si>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</si>
  <si>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</si>
  <si>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</si>
  <si>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</si>
  <si>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</si>
  <si>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</si>
  <si>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</si>
  <si>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</si>
  <si>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</si>
  <si>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</si>
  <si>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</si>
  <si>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</si>
  <si>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</si>
  <si>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</si>
  <si>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</si>
  <si>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</si>
  <si>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</si>
  <si>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</si>
  <si>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</si>
  <si>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</si>
  <si>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</si>
  <si>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</si>
  <si>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</si>
  <si>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</si>
  <si>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</si>
  <si>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</si>
  <si>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</si>
  <si>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</si>
  <si>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</si>
  <si>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</si>
  <si>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</si>
  <si>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</si>
  <si>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</si>
  <si>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</si>
  <si>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</si>
  <si>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</si>
  <si>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</si>
  <si>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</si>
  <si>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</si>
  <si>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</si>
  <si>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</si>
  <si>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</si>
  <si>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</si>
  <si>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</si>
  <si>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</si>
  <si>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</si>
  <si>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</si>
  <si>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</si>
  <si>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</si>
  <si>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</si>
  <si>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</si>
  <si>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</si>
  <si>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</si>
  <si>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</si>
  <si>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</si>
  <si>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</si>
  <si>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</si>
  <si>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</si>
  <si>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</si>
  <si>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</si>
  <si>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</si>
  <si>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</si>
  <si>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</si>
  <si>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</si>
  <si>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</si>
  <si>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</si>
  <si>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</si>
  <si>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</si>
  <si>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</si>
  <si>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</si>
  <si>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</si>
  <si>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</si>
  <si>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</si>
  <si>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</si>
  <si>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</si>
  <si>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</si>
  <si>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</si>
  <si>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</si>
  <si>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</si>
  <si>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</si>
  <si>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</si>
  <si>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</si>
  <si>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</si>
  <si>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</si>
  <si>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</si>
  <si>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</si>
  <si>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</si>
  <si>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</si>
  <si>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</si>
  <si>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</si>
  <si>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</si>
  <si>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</si>
  <si>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</si>
  <si>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</si>
  <si>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</si>
  <si>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</si>
  <si>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</si>
  <si>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</si>
  <si>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</si>
  <si>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</si>
  <si>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</si>
  <si>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</si>
  <si>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</si>
  <si>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</si>
  <si>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</si>
  <si>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</si>
  <si>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</si>
  <si>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</si>
  <si>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</si>
  <si>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</si>
  <si>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</si>
  <si>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</si>
  <si>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</si>
  <si>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</si>
  <si>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</si>
  <si>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</si>
  <si>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</si>
  <si>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</si>
  <si>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</si>
  <si>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</si>
  <si>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</si>
  <si>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</si>
  <si>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</si>
  <si>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</si>
  <si>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</si>
  <si>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</si>
  <si>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</si>
  <si>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</si>
  <si>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</si>
  <si>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</si>
  <si>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</si>
  <si>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</si>
  <si>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</si>
  <si>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</si>
  <si>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</si>
  <si>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</si>
  <si>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</si>
  <si>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</si>
  <si>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</si>
  <si>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</si>
  <si>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</si>
  <si>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</si>
  <si>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</si>
  <si>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</si>
  <si>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</si>
  <si>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</si>
  <si>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</si>
  <si>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</si>
  <si>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</si>
  <si>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</si>
  <si>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</si>
  <si>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</si>
  <si>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</si>
  <si>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</si>
  <si>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</si>
  <si>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</si>
  <si>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</si>
  <si>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</si>
  <si>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</si>
  <si>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</si>
  <si>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</si>
  <si>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</si>
  <si>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</si>
  <si>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</si>
  <si>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</si>
  <si>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</si>
  <si>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</si>
  <si>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</si>
  <si>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</si>
  <si>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</si>
  <si>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</si>
  <si>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</si>
  <si>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</si>
  <si>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</si>
  <si>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</si>
  <si>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</si>
  <si>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</si>
  <si>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</si>
  <si>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</si>
  <si>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</si>
  <si>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</si>
  <si>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</si>
  <si>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</si>
  <si>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</si>
  <si>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</si>
  <si>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</si>
  <si>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</si>
  <si>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</si>
  <si>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</si>
  <si>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</si>
  <si>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</si>
  <si>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</si>
  <si>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</si>
  <si>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</si>
  <si>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</si>
  <si>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</si>
  <si>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</si>
  <si>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</si>
  <si>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</si>
  <si>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</si>
  <si>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</si>
  <si>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</si>
  <si>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</si>
  <si>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</si>
  <si>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</si>
  <si>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</si>
  <si>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</si>
  <si>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</si>
  <si>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</si>
  <si>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</si>
  <si>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</si>
  <si>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</si>
  <si>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</si>
  <si>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</si>
  <si>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</si>
  <si>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</si>
  <si>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</si>
  <si>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</si>
  <si>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</si>
  <si>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</si>
  <si>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</si>
  <si>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</si>
  <si>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</si>
  <si>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</si>
  <si>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</si>
  <si>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</si>
  <si>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</si>
  <si>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</si>
  <si>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</si>
  <si>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</si>
  <si>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</si>
  <si>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</si>
  <si>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</si>
  <si>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</si>
  <si>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</si>
  <si>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</si>
  <si>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</si>
  <si>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</si>
  <si>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</si>
  <si>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</si>
  <si>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</si>
  <si>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</si>
  <si>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</si>
  <si>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</si>
  <si>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</si>
  <si>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</si>
  <si>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</si>
  <si>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</si>
  <si>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</si>
  <si>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</si>
  <si>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</si>
  <si>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</si>
  <si>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</si>
  <si>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</si>
  <si>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</si>
  <si>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</si>
  <si>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</si>
  <si>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</si>
  <si>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</si>
  <si>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</si>
  <si>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</si>
  <si>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</si>
  <si>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</si>
  <si>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</si>
  <si>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</si>
  <si>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</si>
  <si>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</si>
  <si>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</si>
  <si>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</si>
  <si>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</si>
  <si>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</si>
  <si>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</si>
  <si>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</si>
  <si>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</si>
  <si>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</si>
  <si>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</si>
  <si>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</si>
  <si>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</si>
  <si>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</si>
  <si>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</si>
  <si>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</si>
  <si>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</si>
  <si>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</si>
  <si>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</si>
  <si>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</si>
  <si>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</si>
  <si>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</si>
  <si>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</si>
  <si>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</si>
  <si>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</si>
  <si>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</si>
  <si>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</si>
  <si>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</si>
  <si>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</si>
  <si>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</si>
  <si>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</si>
  <si>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</si>
  <si>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</si>
  <si>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</si>
  <si>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</si>
  <si>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</si>
  <si>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</si>
  <si>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</si>
  <si>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</si>
  <si>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</si>
  <si>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</si>
  <si>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</si>
  <si>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</si>
  <si>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</si>
  <si>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</si>
  <si>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</si>
  <si>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</si>
  <si>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</si>
  <si>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</si>
  <si>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</si>
  <si>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</si>
  <si>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</si>
  <si>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</si>
  <si>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</si>
  <si>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</si>
  <si>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</si>
  <si>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</si>
  <si>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</si>
  <si>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</si>
  <si>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</si>
  <si>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</si>
  <si>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</si>
  <si>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</si>
  <si>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</si>
  <si>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</si>
  <si>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</si>
  <si>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</si>
  <si>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</si>
  <si>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</si>
  <si>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</si>
  <si>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</si>
  <si>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</si>
  <si>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</si>
  <si>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</si>
  <si>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</si>
  <si>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</si>
  <si>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</si>
  <si>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</si>
  <si>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</si>
  <si>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</si>
  <si>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</si>
  <si>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</si>
  <si>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</si>
  <si>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</si>
  <si>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</si>
  <si>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</si>
  <si>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</si>
  <si>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</si>
  <si>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</si>
  <si>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</si>
  <si>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</si>
  <si>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</si>
  <si>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</si>
  <si>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</si>
  <si>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</si>
  <si>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</si>
  <si>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</si>
  <si>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</si>
  <si>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</si>
  <si>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</si>
  <si>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</si>
  <si>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</si>
  <si>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</si>
  <si>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</si>
  <si>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</si>
  <si>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</si>
  <si>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</si>
  <si>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</si>
  <si>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</si>
  <si>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</si>
  <si>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</si>
  <si>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</si>
  <si>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</si>
  <si>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</si>
  <si>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</si>
  <si>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</si>
  <si>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</si>
  <si>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</si>
  <si>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</si>
  <si>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</si>
  <si>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</si>
  <si>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</si>
  <si>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</si>
  <si>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</si>
  <si>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</si>
  <si>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</si>
  <si>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</si>
  <si>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</si>
  <si>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</si>
  <si>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</si>
  <si>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</si>
  <si>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</si>
  <si>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</si>
  <si>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</si>
  <si>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</si>
  <si>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</si>
  <si>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</si>
  <si>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</si>
  <si>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</si>
  <si>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</si>
  <si>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</si>
  <si>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</si>
  <si>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</si>
  <si>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</si>
  <si>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</si>
  <si>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</si>
  <si>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</si>
  <si>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</si>
  <si>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</si>
  <si>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</si>
  <si>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</si>
  <si>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</si>
  <si>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</si>
  <si>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</si>
  <si>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</si>
  <si>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</si>
  <si>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</si>
  <si>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</si>
  <si>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</si>
  <si>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</si>
  <si>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</si>
  <si>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</si>
  <si>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</si>
  <si>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</si>
  <si>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</si>
  <si>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</si>
  <si>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</si>
  <si>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</si>
  <si>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</si>
  <si>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</si>
  <si>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</si>
  <si>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</si>
  <si>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</si>
  <si>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</si>
  <si>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</si>
  <si>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</si>
  <si>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</si>
  <si>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</si>
  <si>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</si>
  <si>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</si>
  <si>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</si>
  <si>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</si>
  <si>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</si>
  <si>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</si>
  <si>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</si>
  <si>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</si>
  <si>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</si>
  <si>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</si>
  <si>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</si>
  <si>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</si>
  <si>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</si>
  <si>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</si>
  <si>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</si>
  <si>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</si>
  <si>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</si>
  <si>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</si>
  <si>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</si>
  <si>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</si>
  <si>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</si>
  <si>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</si>
  <si>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</si>
  <si>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</si>
  <si>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</si>
  <si>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</si>
  <si>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</si>
  <si>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</si>
  <si>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</si>
  <si>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</si>
  <si>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</si>
  <si>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</si>
  <si>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</si>
  <si>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</si>
  <si>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</si>
  <si>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</si>
  <si>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</si>
  <si>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</si>
  <si>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</si>
  <si>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</si>
  <si>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</si>
  <si>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</si>
  <si>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</si>
  <si>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</si>
  <si>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</si>
  <si>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</si>
  <si>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</si>
  <si>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</si>
  <si>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</si>
  <si>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</si>
  <si>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</si>
  <si>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</si>
  <si>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</si>
  <si>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</si>
  <si>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</si>
  <si>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</si>
  <si>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</si>
  <si>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</si>
  <si>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</si>
  <si>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</si>
  <si>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</si>
  <si>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</si>
  <si>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</si>
  <si>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</si>
  <si>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</si>
  <si>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</si>
  <si>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</si>
  <si>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</si>
  <si>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</si>
  <si>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</si>
  <si>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</si>
  <si>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</si>
  <si>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</si>
  <si>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</si>
  <si>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</si>
  <si>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</si>
  <si>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</si>
  <si>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</si>
  <si>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</si>
  <si>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</si>
  <si>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</si>
  <si>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</si>
  <si>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</si>
  <si>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</si>
  <si>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</si>
  <si>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</si>
  <si>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</si>
  <si>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</si>
  <si>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</si>
  <si>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</si>
  <si>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</si>
  <si>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</si>
  <si>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</si>
  <si>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</si>
  <si>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</si>
  <si>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</si>
  <si>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</si>
  <si>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</si>
  <si>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</si>
  <si>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</si>
  <si>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</si>
  <si>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</si>
  <si>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</si>
  <si>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</si>
  <si>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</si>
  <si>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</si>
  <si>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</si>
  <si>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</si>
  <si>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</si>
  <si>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</si>
  <si>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</si>
  <si>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</si>
  <si>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</si>
  <si>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</si>
  <si>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</si>
  <si>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</si>
  <si>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</si>
  <si>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</si>
  <si>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</si>
  <si>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</si>
  <si>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</si>
  <si>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</si>
  <si>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</si>
  <si>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</si>
  <si>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</si>
  <si>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</si>
  <si>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</si>
  <si>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</si>
  <si>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</si>
  <si>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</si>
  <si>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</si>
  <si>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</si>
  <si>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</si>
  <si>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</si>
  <si>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</si>
  <si>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</si>
  <si>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</si>
  <si>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</si>
  <si>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</si>
  <si>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</si>
  <si>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</si>
  <si>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</si>
  <si>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</si>
  <si>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</si>
  <si>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</si>
  <si>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</si>
  <si>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</si>
  <si>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</si>
  <si>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</si>
  <si>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</si>
  <si>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</si>
  <si>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</si>
  <si>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</si>
  <si>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</si>
  <si>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</si>
  <si>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</si>
  <si>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</si>
  <si>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</si>
  <si>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</si>
  <si>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</si>
  <si>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</si>
  <si>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</si>
  <si>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</si>
  <si>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</si>
  <si>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</si>
  <si>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</si>
  <si>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</si>
  <si>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</si>
  <si>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</si>
  <si>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</si>
  <si>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</si>
  <si>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</si>
  <si>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</si>
  <si>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</si>
  <si>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</si>
  <si>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</si>
  <si>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</si>
  <si>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</si>
  <si>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</si>
  <si>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</si>
  <si>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</si>
  <si>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</si>
  <si>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</si>
  <si>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</si>
  <si>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</si>
  <si>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</si>
  <si>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</si>
  <si>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</si>
  <si>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</si>
  <si>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</si>
  <si>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</si>
  <si>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</si>
  <si>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</si>
  <si>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</si>
  <si>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</si>
  <si>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</si>
  <si>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</si>
  <si>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</si>
  <si>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</si>
  <si>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</si>
  <si>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</si>
  <si>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</si>
  <si>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</si>
  <si>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</si>
  <si>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</si>
  <si>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</si>
  <si>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</si>
  <si>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</si>
  <si>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</si>
  <si>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</si>
  <si>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</si>
  <si>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</si>
  <si>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</si>
  <si>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</si>
  <si>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</si>
  <si>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</si>
  <si>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</si>
  <si>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</si>
  <si>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</si>
  <si>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</si>
  <si>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</si>
  <si>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</si>
  <si>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</si>
  <si>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</si>
  <si>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</si>
  <si>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</si>
  <si>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</si>
  <si>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</si>
  <si>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</si>
  <si>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</si>
  <si>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</si>
  <si>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</si>
  <si>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</si>
  <si>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</si>
  <si>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</si>
  <si>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</si>
  <si>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</si>
  <si>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</si>
  <si>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</si>
  <si>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</si>
  <si>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</si>
  <si>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</si>
  <si>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</si>
  <si>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</si>
  <si>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</si>
  <si>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</si>
  <si>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</si>
  <si>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</si>
  <si>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</si>
  <si>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</si>
  <si>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</si>
  <si>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</si>
  <si>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</si>
  <si>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</si>
  <si>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</si>
  <si>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</si>
  <si>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</si>
  <si>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</si>
  <si>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</si>
  <si>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</si>
  <si>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</si>
  <si>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</si>
  <si>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</si>
  <si>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</si>
  <si>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</si>
  <si>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</si>
  <si>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</si>
  <si>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</si>
  <si>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</si>
  <si>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</si>
  <si>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</si>
  <si>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</si>
  <si>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</si>
  <si>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</si>
  <si>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</si>
  <si>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</si>
  <si>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</si>
  <si>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</si>
  <si>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</si>
  <si>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</si>
  <si>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</si>
  <si>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</si>
  <si>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</si>
  <si>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</si>
  <si>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</si>
  <si>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</si>
  <si>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</si>
  <si>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</si>
  <si>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</si>
  <si>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</si>
  <si>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</si>
  <si>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</si>
  <si>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</si>
  <si>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</si>
  <si>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</si>
  <si>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</si>
  <si>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</si>
  <si>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</si>
  <si>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</si>
  <si>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</si>
  <si>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</si>
  <si>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</si>
  <si>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</si>
  <si>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</si>
  <si>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</si>
  <si>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</si>
  <si>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</si>
  <si>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</si>
  <si>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</si>
  <si>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</si>
  <si>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</si>
  <si>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</si>
  <si>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</si>
  <si>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</si>
  <si>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</si>
  <si>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</si>
  <si>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</si>
  <si>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</si>
  <si>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</si>
  <si>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</si>
  <si>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</si>
  <si>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</si>
  <si>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</si>
  <si>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</si>
  <si>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</si>
  <si>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</si>
  <si>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</si>
  <si>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</si>
  <si>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</si>
  <si>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</si>
  <si>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</si>
  <si>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</si>
  <si>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</si>
  <si>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</si>
  <si>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</si>
  <si>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</si>
  <si>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</si>
  <si>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</si>
  <si>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</si>
  <si>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</si>
  <si>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</si>
  <si>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</si>
  <si>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</si>
  <si>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</si>
  <si>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</si>
  <si>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</si>
  <si>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</si>
  <si>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</si>
  <si>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</si>
  <si>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</si>
  <si>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</si>
  <si>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</si>
  <si>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</si>
  <si>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</si>
  <si>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</si>
  <si>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</si>
  <si>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</si>
  <si>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</si>
  <si>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</si>
  <si>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</si>
  <si>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</si>
  <si>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</si>
  <si>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</si>
  <si>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</si>
  <si>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</si>
  <si>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</si>
  <si>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</si>
  <si>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</si>
  <si>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</si>
  <si>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</si>
  <si>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</si>
  <si>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</si>
  <si>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</si>
  <si>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</si>
  <si>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</si>
  <si>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</si>
  <si>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</si>
  <si>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</si>
  <si>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</si>
  <si>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</si>
  <si>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</si>
  <si>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</si>
  <si>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</si>
  <si>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</si>
  <si>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</si>
  <si>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</si>
  <si>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</si>
  <si>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</si>
  <si>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</si>
  <si>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</si>
  <si>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</si>
  <si>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</si>
  <si>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</si>
  <si>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</si>
  <si>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</si>
  <si>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</si>
  <si>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</si>
  <si>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</si>
  <si>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</si>
  <si>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</si>
  <si>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</si>
  <si>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</si>
  <si>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</si>
  <si>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</si>
  <si>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</si>
  <si>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</si>
  <si>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</si>
  <si>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</si>
  <si>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</si>
  <si>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</si>
  <si>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</si>
  <si>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</si>
  <si>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</si>
  <si>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</si>
  <si>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</si>
  <si>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</si>
  <si>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</si>
  <si>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</si>
  <si>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</si>
  <si>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</si>
  <si>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</si>
  <si>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</si>
  <si>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</si>
  <si>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</si>
  <si>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</si>
  <si>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</si>
  <si>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</si>
  <si>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</si>
  <si>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</si>
  <si>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</si>
  <si>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</si>
  <si>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</si>
  <si>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</si>
  <si>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</si>
  <si>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</si>
  <si>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</si>
  <si>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</si>
  <si>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</si>
  <si>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</si>
  <si>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</si>
  <si>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</si>
  <si>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</si>
  <si>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</si>
  <si>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</si>
  <si>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</si>
  <si>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</si>
  <si>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</si>
  <si>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</si>
  <si>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</si>
  <si>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</si>
  <si>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</si>
  <si>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</si>
  <si>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</si>
  <si>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</si>
  <si>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</si>
  <si>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</si>
  <si>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</si>
  <si>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</si>
  <si>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</si>
  <si>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</si>
  <si>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</si>
  <si>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</si>
  <si>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</si>
  <si>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</si>
  <si>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</si>
  <si>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</si>
  <si>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</si>
  <si>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</si>
  <si>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</si>
  <si>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</si>
  <si>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</si>
  <si>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</si>
  <si>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</si>
  <si>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</si>
  <si>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</si>
  <si>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</si>
  <si>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</si>
  <si>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</si>
  <si>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</si>
  <si>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</si>
  <si>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</si>
  <si>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</si>
  <si>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</si>
  <si>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</si>
  <si>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</si>
  <si>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</si>
  <si>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</si>
  <si>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</si>
  <si>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</si>
  <si>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</si>
  <si>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</si>
  <si>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</si>
  <si>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</si>
  <si>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</si>
  <si>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</si>
  <si>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</si>
  <si>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</si>
  <si>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</si>
  <si>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</si>
  <si>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</si>
  <si>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</si>
  <si>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</si>
  <si>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</si>
  <si>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</si>
  <si>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</si>
  <si>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</si>
  <si>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</si>
  <si>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</si>
  <si>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</si>
  <si>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</si>
  <si>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</si>
  <si>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</si>
  <si>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</si>
  <si>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</si>
  <si>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</si>
  <si>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</si>
  <si>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</si>
  <si>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</si>
  <si>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</si>
  <si>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</si>
  <si>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</si>
  <si>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</si>
  <si>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</si>
  <si>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</si>
  <si>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</si>
  <si>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</si>
  <si>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</si>
  <si>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</si>
  <si>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</si>
  <si>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</si>
  <si>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</si>
  <si>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</si>
  <si>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</si>
  <si>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</si>
  <si>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</si>
  <si>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</si>
  <si>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</si>
  <si>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</si>
  <si>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</si>
  <si>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</si>
  <si>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</si>
  <si>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</si>
  <si>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</si>
  <si>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</si>
  <si>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</si>
  <si>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</si>
  <si>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</si>
  <si>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</si>
  <si>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</si>
  <si>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</si>
  <si>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</si>
  <si>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</si>
  <si>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</si>
  <si>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</si>
  <si>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</si>
  <si>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</si>
  <si>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</si>
  <si>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</si>
  <si>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</si>
  <si>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</si>
  <si>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</si>
  <si>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</si>
  <si>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</si>
  <si>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</si>
  <si>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</si>
  <si>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</si>
  <si>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</si>
  <si>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</si>
  <si>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</si>
  <si>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</si>
  <si>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</si>
  <si>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</si>
  <si>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</si>
  <si>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</si>
  <si>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</si>
  <si>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</si>
  <si>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</si>
  <si>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</si>
  <si>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</si>
  <si>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</si>
  <si>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</si>
  <si>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</si>
  <si>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</si>
  <si>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</si>
  <si>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</si>
  <si>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</si>
  <si>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</si>
  <si>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</si>
  <si>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</si>
  <si>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</si>
  <si>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</si>
  <si>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</si>
  <si>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</si>
  <si>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</si>
  <si>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</si>
  <si>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</si>
  <si>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</si>
  <si>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</si>
  <si>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</si>
  <si>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</si>
  <si>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</si>
  <si>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</si>
  <si>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</si>
  <si>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</si>
  <si>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</si>
  <si>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</si>
  <si>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</si>
  <si>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</si>
  <si>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</si>
  <si>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</si>
  <si>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</si>
  <si>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</si>
  <si>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</si>
  <si>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</si>
  <si>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</si>
  <si>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</si>
  <si>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</si>
  <si>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</si>
  <si>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</si>
  <si>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</si>
  <si>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</si>
  <si>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</si>
  <si>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</si>
  <si>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</si>
  <si>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</si>
  <si>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</si>
  <si>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</si>
  <si>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</si>
  <si>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</si>
  <si>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</si>
  <si>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</si>
  <si>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</si>
  <si>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</si>
  <si>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</si>
  <si>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</si>
  <si>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</si>
  <si>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</si>
  <si>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</si>
  <si>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</si>
  <si>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</si>
  <si>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</si>
  <si>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</si>
  <si>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</si>
  <si>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</si>
  <si>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</si>
  <si>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</si>
  <si>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</si>
  <si>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</si>
  <si>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</si>
  <si>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</si>
  <si>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</si>
  <si>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</si>
  <si>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</si>
  <si>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</si>
  <si>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</si>
  <si>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</si>
  <si>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</si>
  <si>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</si>
  <si>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</si>
  <si>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</si>
  <si>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</si>
  <si>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</si>
  <si>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</si>
  <si>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</si>
  <si>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</si>
  <si>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</si>
  <si>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</si>
  <si>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</si>
  <si>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</si>
  <si>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</si>
  <si>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</si>
  <si>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</si>
  <si>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</si>
  <si>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</si>
  <si>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</si>
  <si>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</si>
  <si>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</si>
  <si>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</si>
  <si>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</si>
  <si>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</si>
  <si>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</si>
  <si>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</si>
  <si>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</si>
  <si>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</si>
  <si>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</si>
  <si>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</si>
  <si>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</si>
  <si>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</si>
  <si>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</si>
  <si>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</si>
  <si>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</si>
  <si>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</si>
  <si>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</si>
  <si>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</si>
  <si>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</si>
  <si>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</si>
  <si>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</si>
  <si>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</si>
  <si>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</si>
  <si>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</si>
  <si>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</si>
  <si>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</si>
  <si>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</si>
  <si>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</si>
  <si>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</si>
  <si>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</si>
  <si>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</si>
  <si>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</si>
  <si>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</si>
  <si>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</si>
  <si>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</si>
  <si>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</si>
  <si>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</si>
  <si>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</si>
  <si>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</si>
  <si>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</si>
  <si>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</si>
  <si>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</si>
  <si>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</si>
  <si>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</si>
  <si>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</si>
  <si>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</si>
  <si>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</si>
  <si>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</si>
  <si>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</si>
  <si>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</si>
  <si>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</si>
  <si>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</si>
  <si>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</si>
  <si>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</si>
  <si>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</si>
  <si>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</si>
  <si>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</si>
  <si>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</si>
  <si>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</si>
  <si>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</si>
  <si>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</si>
  <si>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</si>
  <si>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</si>
  <si>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</si>
  <si>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</si>
  <si>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</si>
  <si>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</si>
  <si>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</si>
  <si>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</si>
  <si>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</si>
  <si>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</si>
  <si>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</si>
  <si>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</si>
  <si>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</si>
  <si>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</si>
  <si>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</si>
  <si>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</si>
  <si>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</si>
  <si>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</si>
  <si>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</si>
  <si>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</si>
  <si>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</si>
  <si>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</si>
  <si>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</si>
  <si>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</si>
  <si>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</si>
  <si>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</si>
  <si>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</si>
  <si>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</si>
  <si>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</si>
  <si>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</si>
  <si>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</si>
  <si>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</si>
  <si>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</si>
  <si>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</si>
  <si>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</si>
  <si>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</si>
  <si>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</si>
  <si>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</si>
  <si>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</si>
  <si>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</si>
  <si>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</si>
  <si>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</si>
  <si>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</si>
  <si>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</si>
  <si>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</si>
  <si>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</si>
  <si>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</si>
  <si>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</si>
  <si>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</si>
  <si>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</si>
  <si>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</si>
  <si>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</si>
  <si>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</si>
  <si>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</si>
  <si>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</si>
  <si>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</si>
  <si>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</si>
  <si>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</si>
  <si>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</si>
  <si>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</si>
  <si>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</si>
  <si>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</si>
  <si>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</si>
  <si>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</si>
  <si>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</si>
  <si>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</si>
  <si>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</si>
  <si>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</si>
  <si>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</si>
  <si>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</si>
  <si>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</si>
  <si>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</si>
  <si>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</si>
  <si>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</si>
  <si>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</si>
  <si>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</si>
  <si>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</si>
  <si>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</si>
  <si>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</si>
  <si>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</si>
  <si>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</si>
  <si>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</si>
  <si>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</si>
  <si>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</si>
  <si>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</si>
  <si>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</si>
  <si>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</si>
  <si>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</si>
  <si>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</si>
  <si>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</si>
  <si>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</si>
  <si>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</si>
  <si>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</si>
  <si>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</si>
  <si>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</si>
  <si>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</si>
  <si>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</si>
  <si>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</si>
  <si>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</si>
  <si>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</si>
  <si>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</si>
  <si>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</si>
  <si>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</si>
  <si>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</si>
  <si>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</si>
  <si>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</si>
  <si>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</si>
  <si>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</si>
  <si>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</si>
  <si>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</si>
  <si>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</si>
  <si>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</si>
  <si>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</si>
  <si>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</si>
  <si>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</si>
  <si>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</si>
  <si>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</si>
  <si>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</si>
  <si>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</si>
  <si>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</si>
  <si>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</si>
  <si>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</si>
  <si>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</si>
  <si>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</si>
  <si>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</si>
  <si>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</si>
  <si>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</si>
  <si>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</si>
  <si>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</si>
  <si>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</si>
  <si>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</si>
  <si>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</si>
  <si>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</si>
  <si>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</si>
  <si>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</si>
  <si>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</si>
  <si>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</si>
  <si>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</si>
  <si>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</si>
  <si>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</si>
  <si>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</si>
  <si>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</si>
  <si>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</si>
  <si>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</si>
  <si>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</si>
  <si>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</si>
  <si>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</si>
  <si>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</si>
  <si>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</si>
  <si>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</si>
  <si>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</si>
  <si>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</si>
  <si>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</si>
  <si>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</si>
  <si>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</si>
  <si>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</si>
  <si>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</si>
  <si>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</si>
  <si>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</si>
  <si>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</si>
  <si>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</si>
  <si>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</si>
  <si>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</si>
  <si>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</si>
  <si>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</si>
  <si>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</si>
  <si>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</si>
  <si>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</si>
  <si>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</si>
  <si>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</si>
  <si>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</si>
  <si>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</si>
  <si>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</si>
  <si>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</si>
  <si>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</si>
  <si>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</si>
  <si>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</si>
  <si>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</si>
  <si>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</si>
  <si>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</si>
  <si>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</si>
  <si>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</si>
  <si>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</si>
  <si>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</si>
  <si>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</si>
  <si>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</si>
  <si>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</si>
  <si>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</si>
  <si>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</si>
  <si>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</si>
  <si>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</si>
  <si>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</si>
  <si>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</si>
  <si>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</si>
  <si>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</si>
  <si>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</si>
  <si>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</si>
  <si>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</si>
  <si>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</si>
  <si>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</si>
  <si>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</si>
  <si>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</si>
  <si>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</si>
  <si>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</si>
  <si>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</si>
  <si>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</si>
  <si>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</si>
  <si>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</si>
  <si>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</si>
  <si>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</si>
  <si>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</si>
  <si>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</si>
  <si>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</si>
  <si>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</si>
  <si>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</si>
  <si>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</si>
  <si>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</si>
  <si>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</si>
  <si>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</si>
  <si>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</si>
  <si>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</si>
  <si>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</si>
  <si>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</si>
  <si>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</si>
  <si>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</si>
  <si>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</si>
  <si>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</si>
  <si>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</si>
  <si>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</si>
  <si>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</si>
  <si>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</si>
  <si>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</si>
  <si>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</si>
  <si>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</si>
  <si>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</si>
  <si>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</si>
  <si>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</si>
  <si>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</si>
  <si>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</si>
  <si>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</si>
  <si>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</si>
  <si>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</si>
  <si>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</si>
  <si>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</si>
  <si>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</si>
  <si>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</si>
  <si>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</si>
  <si>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</si>
  <si>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</si>
  <si>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</si>
  <si>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</si>
  <si>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</si>
  <si>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</si>
  <si>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</si>
  <si>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</si>
  <si>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</si>
  <si>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</si>
  <si>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</si>
  <si>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</si>
  <si>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</si>
  <si>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</si>
  <si>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</si>
  <si>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</si>
  <si>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</si>
  <si>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</si>
  <si>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</si>
  <si>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</si>
  <si>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</si>
  <si>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</si>
  <si>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</si>
  <si>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</si>
  <si>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</si>
  <si>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</si>
  <si>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</si>
  <si>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</si>
  <si>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</si>
  <si>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</si>
  <si>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</si>
  <si>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</si>
  <si>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</si>
  <si>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</si>
  <si>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</si>
  <si>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</si>
  <si>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</si>
  <si>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</si>
  <si>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</si>
  <si>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</si>
  <si>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</si>
  <si>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</si>
  <si>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</si>
  <si>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</si>
  <si>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</si>
  <si>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</si>
  <si>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</si>
  <si>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</si>
  <si>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</si>
  <si>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</si>
  <si>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</si>
  <si>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</si>
  <si>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</si>
  <si>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</si>
  <si>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</si>
  <si>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</si>
  <si>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</si>
  <si>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</si>
  <si>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</si>
  <si>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</si>
  <si>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</si>
  <si>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</si>
  <si>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</si>
  <si>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</si>
  <si>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</si>
  <si>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</si>
  <si>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</si>
  <si>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</si>
  <si>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</si>
  <si>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</si>
  <si>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</si>
  <si>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</si>
  <si>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</si>
  <si>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</si>
  <si>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</si>
  <si>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</si>
  <si>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</si>
  <si>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</si>
  <si>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</si>
  <si>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</si>
  <si>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</si>
  <si>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</si>
  <si>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</si>
  <si>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</si>
  <si>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</si>
  <si>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</si>
  <si>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</si>
  <si>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</si>
  <si>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</si>
  <si>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</si>
  <si>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</si>
  <si>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</si>
  <si>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</si>
  <si>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</si>
  <si>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</si>
  <si>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</si>
  <si>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</si>
  <si>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</si>
  <si>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</si>
  <si>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</si>
  <si>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</si>
  <si>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</si>
  <si>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</si>
  <si>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</si>
  <si>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</si>
  <si>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</si>
  <si>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</si>
  <si>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</si>
  <si>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</si>
  <si>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</si>
  <si>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</si>
  <si>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</si>
  <si>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</si>
  <si>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</si>
  <si>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</si>
  <si>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</si>
  <si>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</si>
  <si>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</si>
  <si>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</si>
  <si>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</si>
  <si>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</si>
  <si>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</si>
  <si>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</si>
  <si>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</si>
  <si>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</si>
  <si>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</si>
  <si>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</si>
  <si>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</si>
  <si>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</si>
  <si>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</si>
  <si>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</si>
  <si>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</si>
  <si>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</si>
  <si>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</si>
  <si>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</si>
  <si>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</si>
  <si>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</si>
  <si>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</si>
  <si>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</si>
  <si>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</si>
  <si>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</si>
  <si>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</si>
  <si>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</si>
  <si>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</si>
  <si>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</si>
  <si>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</si>
  <si>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</si>
  <si>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</si>
  <si>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</si>
  <si>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</si>
  <si>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</si>
  <si>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</si>
  <si>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</si>
  <si>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</si>
  <si>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</si>
  <si>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</si>
  <si>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</si>
  <si>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</si>
  <si>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</si>
  <si>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</si>
  <si>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</si>
  <si>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</si>
  <si>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</si>
  <si>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</si>
  <si>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</si>
  <si>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</si>
  <si>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</si>
  <si>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</si>
  <si>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</si>
  <si>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</si>
  <si>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</si>
  <si>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</si>
  <si>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</si>
  <si>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</si>
  <si>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</si>
  <si>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</si>
  <si>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</si>
  <si>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</si>
  <si>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</si>
  <si>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</si>
  <si>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</si>
  <si>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</si>
  <si>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</si>
  <si>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</si>
  <si>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</si>
  <si>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</si>
  <si>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</si>
  <si>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</si>
  <si>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</si>
  <si>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</si>
  <si>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</si>
  <si>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</si>
  <si>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</si>
  <si>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</si>
  <si>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</si>
  <si>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</si>
  <si>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</si>
  <si>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</si>
  <si>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</si>
  <si>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</si>
  <si>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</si>
  <si>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</si>
  <si>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</si>
  <si>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</si>
  <si>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</si>
  <si>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</si>
  <si>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</si>
  <si>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</si>
  <si>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</si>
  <si>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</si>
  <si>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</si>
  <si>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</si>
  <si>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</si>
  <si>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</si>
  <si>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</si>
  <si>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</si>
  <si>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</si>
  <si>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</si>
  <si>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</si>
  <si>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</si>
  <si>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</si>
  <si>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</si>
  <si>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</si>
  <si>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</si>
  <si>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</si>
  <si>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</si>
  <si>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</si>
  <si>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</si>
  <si>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</si>
  <si>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</si>
  <si>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</si>
  <si>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</si>
  <si>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</si>
  <si>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</si>
  <si>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</si>
  <si>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</si>
  <si>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</si>
  <si>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</si>
  <si>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</si>
  <si>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</si>
  <si>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</si>
  <si>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</si>
  <si>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</si>
  <si>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</si>
  <si>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</si>
  <si>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</si>
  <si>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</si>
  <si>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</si>
  <si>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</si>
  <si>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</si>
  <si>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</si>
  <si>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</si>
  <si>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</si>
  <si>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</si>
  <si>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</si>
  <si>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</si>
  <si>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</si>
  <si>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</si>
  <si>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</si>
  <si>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</si>
  <si>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</si>
  <si>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</si>
  <si>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</si>
  <si>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</si>
  <si>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</si>
  <si>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</si>
  <si>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</si>
  <si>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</si>
  <si>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</si>
  <si>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</si>
  <si>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</si>
  <si>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</si>
  <si>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</si>
  <si>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</si>
  <si>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</si>
  <si>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</si>
  <si>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</si>
  <si>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</si>
  <si>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</si>
  <si>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</si>
  <si>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</si>
  <si>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</si>
  <si>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</si>
  <si>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</si>
  <si>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</si>
  <si>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</si>
  <si>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</si>
  <si>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</si>
  <si>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</si>
  <si>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</si>
  <si>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</si>
  <si>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</si>
  <si>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</si>
  <si>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</si>
  <si>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</si>
  <si>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</si>
  <si>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</si>
  <si>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</si>
  <si>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</si>
  <si>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</si>
  <si>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</si>
  <si>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</si>
  <si>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</si>
  <si>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</si>
  <si>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</si>
  <si>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</si>
  <si>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</si>
  <si>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</si>
  <si>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</si>
  <si>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</si>
  <si>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</si>
  <si>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</si>
  <si>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</si>
  <si>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</si>
  <si>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</si>
  <si>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</si>
  <si>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</si>
  <si>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</si>
  <si>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</si>
  <si>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</si>
  <si>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</si>
  <si>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</si>
  <si>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</si>
  <si>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</si>
  <si>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</si>
  <si>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</si>
  <si>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</si>
  <si>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</si>
  <si>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</si>
  <si>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</si>
  <si>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</si>
  <si>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</si>
  <si>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</si>
  <si>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</si>
  <si>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</si>
  <si>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</si>
  <si>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</si>
  <si>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</si>
  <si>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</si>
  <si>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</si>
  <si>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</si>
  <si>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</si>
  <si>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</si>
  <si>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</si>
  <si>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</si>
  <si>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</si>
  <si>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</si>
  <si>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</si>
  <si>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</si>
  <si>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</si>
  <si>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</si>
  <si>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</si>
  <si>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</si>
  <si>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</si>
  <si>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</si>
  <si>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</si>
  <si>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</si>
  <si>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</si>
  <si>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</si>
  <si>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</si>
  <si>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</si>
  <si>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</si>
  <si>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</si>
  <si>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</si>
  <si>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</si>
  <si>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</si>
  <si>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</si>
  <si>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</si>
  <si>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</si>
  <si>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</si>
  <si>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</si>
  <si>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</si>
  <si>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</si>
  <si>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</si>
  <si>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</si>
  <si>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</si>
  <si>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</si>
  <si>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</si>
  <si>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</si>
  <si>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</si>
  <si>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</si>
  <si>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</si>
  <si>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</si>
  <si>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</si>
  <si>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</si>
  <si>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</si>
  <si>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</si>
  <si>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</si>
  <si>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</si>
  <si>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</si>
  <si>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</si>
  <si>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</si>
  <si>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</si>
  <si>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</si>
  <si>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</si>
  <si>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</si>
  <si>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</si>
  <si>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</si>
  <si>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</si>
  <si>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</si>
  <si>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</si>
  <si>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</si>
  <si>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</si>
  <si>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</si>
  <si>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</si>
  <si>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</si>
  <si>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</si>
  <si>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</si>
  <si>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</si>
  <si>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</si>
  <si>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</si>
  <si>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</si>
  <si>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</si>
  <si>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</si>
  <si>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</si>
  <si>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</si>
  <si>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</si>
  <si>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</si>
  <si>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</si>
  <si>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</si>
  <si>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</si>
  <si>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</si>
  <si>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</si>
  <si>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</si>
  <si>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</si>
  <si>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</si>
  <si>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</si>
  <si>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</si>
  <si>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</si>
  <si>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</si>
  <si>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</si>
  <si>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</si>
  <si>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</si>
  <si>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</si>
  <si>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</si>
  <si>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</si>
  <si>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</si>
  <si>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</si>
  <si>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</si>
  <si>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</si>
  <si>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</si>
  <si>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</si>
  <si>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</si>
  <si>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</si>
  <si>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</si>
  <si>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</si>
  <si>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</si>
  <si>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</si>
  <si>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</si>
  <si>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</si>
  <si>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</si>
  <si>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</si>
  <si>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</si>
  <si>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</si>
  <si>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</si>
  <si>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</si>
  <si>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</si>
  <si>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</si>
  <si>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</si>
  <si>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</si>
  <si>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</si>
  <si>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</si>
  <si>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</si>
  <si>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</si>
  <si>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</si>
  <si>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</si>
  <si>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</si>
  <si>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</si>
  <si>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</si>
  <si>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</si>
  <si>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</si>
  <si>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</si>
  <si>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</si>
  <si>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</si>
  <si>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</si>
  <si>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</si>
  <si>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</si>
  <si>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</si>
  <si>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</si>
  <si>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</si>
  <si>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</si>
  <si>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</si>
  <si>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</si>
  <si>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</si>
  <si>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</si>
  <si>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</si>
  <si>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</si>
  <si>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</si>
  <si>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</si>
  <si>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</si>
  <si>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</si>
  <si>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</si>
  <si>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</si>
  <si>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</si>
  <si>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</si>
  <si>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</si>
  <si>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</si>
  <si>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</si>
  <si>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</si>
  <si>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</si>
  <si>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</si>
  <si>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</si>
  <si>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</si>
  <si>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</si>
  <si>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</si>
  <si>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</si>
  <si>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</si>
  <si>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</si>
  <si>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</si>
  <si>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</si>
  <si>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</si>
  <si>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</si>
  <si>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</si>
  <si>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</si>
  <si>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</si>
  <si>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</si>
  <si>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</si>
  <si>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</si>
  <si>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</si>
  <si>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</si>
  <si>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</si>
  <si>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</si>
  <si>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</si>
  <si>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</si>
  <si>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</si>
  <si>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</si>
  <si>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</si>
  <si>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</si>
  <si>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</si>
  <si>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</si>
  <si>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</si>
  <si>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</si>
  <si>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</si>
  <si>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</si>
  <si>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</si>
  <si>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</si>
  <si>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</si>
  <si>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</si>
  <si>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</si>
  <si>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</si>
  <si>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</si>
  <si>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</si>
  <si>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</si>
  <si>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</si>
  <si>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</si>
  <si>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</si>
  <si>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</si>
  <si>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</si>
  <si>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</si>
  <si>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</si>
  <si>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</si>
  <si>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</si>
  <si>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</si>
  <si>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</si>
  <si>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</si>
  <si>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</si>
  <si>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</si>
  <si>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</si>
  <si>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</si>
  <si>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</si>
  <si>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</si>
  <si>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</si>
  <si>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</si>
  <si>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</si>
  <si>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</si>
  <si>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</si>
  <si>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</si>
  <si>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</si>
  <si>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</si>
  <si>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</si>
  <si>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</si>
  <si>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</si>
  <si>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</si>
  <si>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</si>
  <si>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</si>
  <si>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</si>
  <si>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</si>
  <si>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</si>
  <si>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</si>
  <si>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</si>
  <si>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</si>
  <si>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</si>
  <si>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</si>
  <si>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</si>
  <si>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</si>
  <si>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</si>
  <si>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</si>
  <si>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</si>
  <si>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</si>
  <si>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</si>
  <si>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</si>
  <si>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</si>
  <si>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</si>
  <si>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</si>
  <si>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</si>
  <si>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</si>
  <si>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</si>
  <si>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</si>
  <si>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</si>
  <si>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</si>
  <si>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</si>
  <si>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</si>
  <si>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</si>
  <si>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</si>
  <si>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</si>
  <si>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</si>
  <si>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</si>
  <si>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</si>
  <si>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</si>
  <si>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</si>
  <si>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</si>
  <si>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</si>
  <si>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</si>
  <si>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</si>
  <si>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</si>
  <si>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</si>
  <si>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</si>
  <si>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</si>
  <si>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</si>
  <si>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</si>
  <si>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</si>
  <si>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</si>
  <si>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</si>
  <si>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</si>
  <si>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</si>
  <si>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</si>
  <si>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</si>
  <si>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</si>
  <si>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</si>
  <si>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</si>
  <si>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</si>
  <si>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</si>
  <si>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</si>
  <si>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</si>
  <si>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</si>
  <si>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</si>
  <si>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</si>
  <si>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</si>
  <si>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</si>
  <si>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</si>
  <si>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</si>
  <si>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</si>
  <si>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</si>
  <si>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</si>
  <si>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</si>
  <si>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</si>
  <si>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</si>
  <si>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</si>
  <si>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</si>
  <si>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</si>
  <si>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</si>
  <si>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</si>
  <si>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</si>
  <si>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</si>
  <si>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</si>
  <si>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</si>
  <si>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</si>
  <si>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</si>
  <si>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</si>
  <si>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</si>
  <si>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</si>
  <si>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</si>
  <si>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</si>
  <si>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</si>
  <si>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</si>
  <si>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</si>
  <si>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</si>
  <si>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</si>
  <si>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</si>
  <si>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</si>
  <si>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</si>
  <si>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</si>
  <si>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</si>
  <si>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</si>
  <si>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</si>
  <si>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</si>
  <si>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</si>
  <si>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</si>
  <si>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</si>
  <si>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</si>
  <si>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</si>
  <si>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</si>
  <si>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</si>
  <si>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</si>
  <si>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</si>
  <si>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</si>
  <si>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</si>
  <si>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</si>
  <si>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</si>
  <si>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</si>
  <si>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</si>
  <si>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</si>
  <si>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</si>
  <si>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</si>
  <si>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</si>
  <si>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</si>
  <si>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</si>
  <si>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</si>
  <si>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</si>
  <si>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</si>
  <si>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</si>
  <si>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</si>
  <si>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</si>
  <si>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</si>
  <si>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</si>
  <si>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</si>
  <si>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</si>
  <si>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</si>
  <si>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</si>
  <si>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</si>
  <si>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</si>
  <si>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</si>
  <si>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</si>
  <si>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</si>
  <si>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</si>
  <si>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</si>
  <si>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</si>
  <si>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</si>
  <si>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</si>
  <si>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</si>
  <si>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</si>
  <si>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</si>
  <si>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</si>
  <si>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</si>
  <si>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</si>
  <si>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</si>
  <si>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</si>
  <si>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</si>
  <si>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</si>
  <si>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</si>
  <si>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</si>
  <si>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</si>
  <si>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</si>
  <si>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</si>
  <si>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</si>
  <si>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</si>
  <si>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</si>
  <si>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</si>
  <si>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</si>
  <si>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</si>
  <si>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</si>
  <si>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</si>
  <si>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</si>
  <si>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</si>
  <si>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</si>
  <si>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</si>
  <si>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</si>
  <si>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</si>
  <si>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</si>
  <si>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</si>
  <si>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</si>
  <si>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</si>
  <si>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</si>
  <si>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</si>
  <si>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</si>
  <si>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</si>
  <si>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</si>
  <si>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</si>
  <si>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</si>
  <si>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</si>
  <si>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</si>
  <si>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</si>
  <si>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</si>
  <si>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</si>
  <si>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</si>
  <si>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</si>
  <si>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</si>
  <si>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</si>
  <si>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</si>
  <si>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</si>
  <si>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</si>
  <si>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</si>
  <si>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</si>
  <si>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</si>
  <si>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</si>
  <si>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</si>
  <si>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</si>
  <si>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</si>
  <si>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</si>
  <si>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</si>
  <si>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</si>
  <si>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</si>
  <si>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</si>
  <si>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</si>
  <si>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</si>
  <si>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</si>
  <si>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</si>
  <si>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</si>
  <si>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</si>
  <si>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</si>
  <si>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</si>
  <si>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</si>
  <si>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</si>
  <si>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</si>
  <si>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</si>
  <si>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</si>
  <si>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</si>
  <si>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</si>
  <si>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</si>
  <si>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</si>
  <si>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</si>
  <si>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</si>
  <si>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</si>
  <si>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</si>
  <si>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</si>
  <si>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</si>
  <si>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</si>
  <si>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</si>
  <si>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</si>
  <si>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</si>
  <si>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</si>
  <si>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</si>
  <si>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</si>
  <si>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</si>
  <si>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</si>
  <si>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</si>
  <si>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</si>
  <si>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</si>
  <si>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</si>
  <si>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</si>
  <si>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</si>
  <si>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</si>
  <si>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</si>
  <si>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</si>
  <si>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</si>
  <si>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</si>
  <si>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</si>
  <si>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</si>
  <si>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</si>
  <si>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</si>
  <si>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</si>
  <si>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</si>
  <si>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</si>
  <si>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</si>
  <si>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</si>
  <si>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</si>
  <si>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</si>
  <si>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</si>
  <si>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</si>
  <si>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</si>
  <si>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</si>
  <si>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</si>
  <si>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</si>
  <si>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</si>
  <si>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</si>
  <si>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</si>
  <si>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</si>
  <si>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</si>
  <si>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</si>
  <si>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</si>
  <si>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</si>
  <si>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</si>
  <si>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</si>
  <si>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</si>
  <si>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</si>
  <si>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</si>
  <si>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</si>
  <si>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</si>
  <si>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</si>
  <si>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</si>
  <si>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</si>
  <si>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</si>
  <si>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</si>
  <si>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</si>
  <si>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</si>
  <si>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</si>
  <si>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</si>
  <si>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</si>
  <si>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</si>
  <si>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</si>
  <si>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</si>
  <si>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</si>
  <si>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</si>
  <si>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</si>
  <si>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</si>
  <si>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</si>
  <si>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</si>
  <si>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</si>
  <si>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</si>
  <si>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</si>
  <si>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</si>
  <si>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</si>
  <si>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</si>
  <si>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</si>
  <si>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</si>
  <si>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</si>
  <si>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</si>
  <si>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</si>
  <si>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</si>
  <si>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</si>
  <si>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</si>
  <si>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</si>
  <si>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</si>
  <si>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</si>
  <si>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</si>
  <si>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</si>
  <si>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</si>
  <si>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</si>
  <si>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</si>
  <si>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</si>
  <si>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</si>
  <si>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</si>
  <si>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</si>
  <si>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</si>
  <si>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</si>
  <si>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</si>
  <si>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</si>
  <si>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</si>
  <si>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</si>
  <si>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</si>
  <si>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</si>
  <si>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</si>
  <si>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</si>
  <si>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</si>
  <si>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</si>
  <si>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</si>
  <si>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</si>
  <si>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</si>
  <si>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</si>
  <si>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</si>
  <si>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</si>
  <si>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</si>
  <si>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</si>
  <si>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</si>
  <si>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</si>
  <si>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</si>
  <si>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</si>
  <si>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</si>
  <si>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</si>
  <si>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</si>
  <si>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</si>
  <si>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</si>
  <si>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</si>
  <si>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</si>
  <si>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</si>
  <si>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</si>
  <si>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</si>
  <si>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</si>
  <si>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</si>
  <si>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</si>
  <si>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</si>
  <si>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</si>
  <si>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</si>
  <si>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</si>
  <si>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</si>
  <si>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</si>
  <si>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</si>
  <si>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</si>
  <si>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</si>
  <si>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</si>
  <si>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</si>
  <si>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</si>
  <si>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</si>
  <si>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</si>
  <si>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</si>
  <si>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</si>
  <si>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</si>
  <si>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</si>
  <si>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</si>
  <si>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</si>
  <si>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</si>
  <si>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</si>
  <si>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</si>
  <si>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</si>
  <si>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</si>
  <si>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</si>
  <si>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</si>
  <si>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</si>
  <si>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</si>
  <si>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</si>
  <si>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</si>
  <si>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</si>
  <si>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</si>
  <si>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</si>
  <si>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</si>
  <si>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</si>
  <si>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</si>
  <si>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</si>
  <si>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</si>
  <si>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</si>
  <si>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</si>
  <si>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</si>
  <si>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</si>
  <si>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</si>
  <si>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</si>
  <si>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</si>
  <si>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</si>
  <si>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</si>
  <si>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</si>
  <si>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</si>
  <si>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</si>
  <si>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</si>
  <si>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</si>
  <si>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</si>
  <si>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</si>
  <si>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</si>
  <si>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</si>
  <si>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</si>
  <si>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</si>
  <si>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</si>
  <si>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</si>
  <si>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</si>
  <si>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</si>
  <si>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</si>
  <si>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</si>
  <si>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</si>
  <si>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</si>
  <si>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</si>
  <si>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</si>
  <si>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</si>
  <si>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</si>
  <si>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</si>
  <si>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</si>
  <si>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</si>
  <si>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</si>
  <si>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</si>
  <si>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</si>
  <si>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</si>
  <si>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</si>
  <si>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</si>
  <si>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</si>
  <si>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</si>
  <si>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</si>
  <si>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</si>
  <si>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</si>
  <si>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</si>
  <si>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</si>
  <si>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</si>
  <si>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</si>
  <si>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</si>
  <si>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</si>
  <si>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</si>
  <si>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</si>
  <si>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</si>
  <si>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</si>
  <si>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</si>
  <si>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</si>
  <si>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</si>
  <si>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</si>
  <si>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</si>
  <si>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</si>
  <si>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</si>
  <si>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</si>
  <si>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</si>
  <si>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</si>
  <si>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</si>
  <si>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</si>
  <si>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</si>
  <si>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</si>
  <si>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</si>
  <si>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</si>
  <si>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</si>
  <si>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</si>
  <si>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</si>
  <si>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</si>
  <si>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</si>
  <si>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</si>
  <si>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</si>
  <si>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</si>
  <si>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</si>
  <si>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</si>
  <si>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</si>
  <si>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</si>
  <si>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</si>
  <si>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</si>
  <si>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</si>
  <si>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</si>
  <si>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</si>
  <si>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</si>
  <si>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</si>
  <si>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</si>
  <si>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</si>
  <si>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</si>
  <si>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</si>
  <si>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</si>
  <si>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</si>
  <si>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</si>
  <si>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</si>
  <si>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</si>
  <si>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</si>
  <si>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</si>
  <si>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</si>
  <si>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</si>
  <si>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</si>
  <si>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</si>
  <si>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</si>
  <si>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</si>
  <si>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</si>
  <si>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</si>
  <si>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</si>
  <si>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</si>
  <si>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</si>
  <si>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</si>
  <si>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</si>
  <si>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</si>
  <si>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</si>
  <si>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</si>
  <si>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</si>
  <si>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</si>
  <si>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</si>
  <si>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</si>
  <si>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</si>
  <si>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</si>
  <si>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</si>
  <si>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</si>
  <si>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</si>
  <si>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</si>
  <si>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</si>
  <si>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</si>
  <si>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</si>
  <si>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</si>
  <si>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</si>
  <si>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</si>
  <si>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</si>
  <si>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</si>
  <si>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</si>
  <si>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</si>
  <si>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</si>
  <si>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</si>
  <si>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</si>
  <si>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</si>
  <si>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</si>
  <si>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</si>
  <si>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</si>
  <si>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</si>
  <si>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</si>
  <si>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</si>
  <si>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</si>
  <si>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</si>
  <si>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</si>
  <si>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</si>
  <si>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</si>
  <si>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</si>
  <si>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</si>
  <si>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</si>
  <si>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</si>
  <si>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</si>
  <si>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</si>
  <si>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</si>
  <si>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</si>
  <si>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</si>
  <si>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</si>
  <si>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</si>
  <si>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</si>
  <si>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</si>
  <si>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</si>
  <si>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</si>
  <si>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</si>
  <si>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</si>
  <si>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</si>
  <si>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</si>
  <si>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</si>
  <si>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</si>
  <si>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</si>
  <si>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</si>
  <si>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</si>
  <si>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</si>
  <si>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</si>
  <si>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</si>
  <si>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</si>
  <si>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</si>
  <si>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</si>
  <si>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</si>
  <si>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</si>
  <si>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</si>
  <si>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</si>
  <si>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</si>
  <si>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</si>
  <si>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</si>
  <si>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</si>
  <si>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</si>
  <si>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</si>
  <si>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</si>
  <si>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</si>
  <si>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</si>
  <si>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</si>
  <si>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</si>
  <si>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</si>
  <si>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</si>
  <si>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</si>
  <si>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</si>
  <si>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</si>
  <si>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</si>
  <si>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</si>
  <si>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</si>
  <si>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</si>
  <si>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</si>
  <si>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</si>
  <si>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</si>
  <si>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</si>
  <si>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</si>
  <si>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</si>
  <si>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</si>
  <si>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</si>
  <si>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</si>
  <si>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</si>
  <si>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</si>
  <si>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</si>
  <si>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</si>
  <si>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</si>
  <si>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</si>
  <si>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</si>
  <si>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</si>
  <si>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</si>
  <si>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</si>
  <si>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</si>
  <si>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</si>
  <si>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</si>
  <si>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</si>
  <si>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</si>
  <si>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</si>
  <si>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</si>
  <si>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</si>
  <si>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</si>
  <si>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</si>
  <si>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</si>
  <si>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</si>
  <si>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</si>
  <si>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</si>
  <si>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</si>
  <si>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</si>
  <si>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</si>
  <si>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</si>
  <si>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</si>
  <si>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</si>
  <si>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</si>
  <si>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</si>
  <si>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</si>
  <si>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</si>
  <si>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</si>
  <si>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</si>
  <si>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</si>
  <si>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</si>
  <si>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</si>
  <si>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</si>
  <si>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</si>
  <si>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</si>
  <si>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</si>
  <si>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</si>
  <si>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</si>
  <si>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</si>
  <si>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</si>
  <si>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</si>
  <si>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</si>
  <si>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</si>
  <si>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</si>
  <si>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</si>
  <si>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</si>
  <si>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</si>
  <si>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</si>
  <si>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</si>
  <si>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</si>
  <si>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</si>
  <si>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</si>
  <si>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</si>
  <si>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</si>
  <si>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</si>
  <si>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</si>
  <si>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</si>
  <si>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</si>
  <si>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</si>
  <si>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</si>
  <si>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</si>
  <si>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</si>
  <si>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</si>
  <si>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</si>
  <si>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</si>
  <si>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</si>
  <si>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</si>
  <si>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</si>
  <si>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</si>
  <si>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</si>
  <si>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</si>
  <si>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</si>
  <si>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</si>
  <si>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</si>
  <si>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</si>
  <si>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</si>
  <si>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</si>
  <si>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</si>
  <si>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</si>
  <si>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</si>
  <si>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</si>
  <si>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</si>
  <si>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</si>
  <si>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</si>
  <si>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</si>
  <si>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</si>
  <si>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</si>
  <si>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</si>
  <si>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</si>
  <si>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</si>
  <si>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</si>
  <si>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</si>
  <si>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</si>
  <si>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</si>
  <si>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</si>
  <si>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</si>
  <si>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</si>
  <si>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</si>
  <si>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</si>
  <si>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</si>
  <si>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</si>
  <si>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</si>
  <si>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</si>
  <si>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</si>
  <si>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</si>
  <si>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</si>
  <si>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</si>
  <si>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</si>
  <si>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</si>
  <si>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</si>
  <si>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</si>
  <si>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</si>
  <si>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</si>
  <si>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</si>
  <si>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</si>
  <si>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</si>
  <si>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</si>
  <si>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</si>
  <si>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</si>
  <si>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</si>
  <si>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</si>
  <si>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</si>
  <si>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</si>
  <si>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</si>
  <si>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</si>
  <si>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</si>
  <si>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</si>
  <si>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</si>
  <si>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</si>
  <si>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</si>
  <si>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</si>
  <si>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</si>
  <si>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</si>
  <si>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</si>
  <si>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</si>
  <si>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</si>
  <si>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</si>
  <si>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</si>
  <si>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</si>
  <si>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</si>
  <si>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</si>
  <si>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</si>
  <si>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</si>
  <si>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</si>
  <si>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</si>
  <si>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</si>
  <si>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</si>
  <si>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</si>
  <si>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</si>
  <si>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</si>
  <si>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</si>
  <si>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</si>
  <si>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</si>
  <si>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</si>
  <si>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</si>
  <si>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</si>
  <si>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</si>
  <si>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</si>
  <si>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</si>
  <si>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</si>
  <si>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</si>
  <si>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</si>
  <si>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</si>
  <si>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</si>
  <si>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</si>
  <si>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</si>
  <si>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</si>
  <si>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</si>
  <si>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</si>
  <si>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</si>
  <si>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</si>
  <si>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</si>
  <si>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</si>
  <si>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</si>
  <si>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</si>
  <si>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</si>
  <si>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</si>
  <si>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</si>
  <si>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</si>
  <si>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</si>
  <si>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</si>
  <si>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</si>
  <si>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</si>
  <si>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</si>
  <si>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</si>
  <si>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</si>
  <si>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</si>
  <si>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</si>
  <si>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</si>
  <si>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</si>
  <si>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</si>
  <si>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</si>
  <si>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</si>
  <si>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</si>
  <si>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</si>
  <si>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</si>
  <si>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</si>
  <si>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</si>
  <si>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</si>
  <si>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</si>
  <si>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</si>
  <si>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</si>
  <si>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</si>
  <si>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</si>
  <si>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</si>
  <si>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</si>
  <si>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</si>
  <si>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</si>
  <si>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</si>
  <si>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</si>
  <si>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</si>
  <si>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</si>
  <si>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</si>
  <si>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</si>
  <si>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</si>
  <si>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</si>
  <si>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</si>
  <si>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</si>
  <si>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</si>
  <si>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</si>
  <si>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</si>
  <si>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</si>
  <si>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</si>
  <si>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</si>
  <si>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</si>
  <si>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</si>
  <si>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</si>
  <si>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</si>
  <si>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</si>
  <si>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</si>
  <si>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</si>
  <si>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</si>
  <si>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</si>
  <si>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</si>
  <si>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</si>
  <si>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</si>
  <si>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</si>
  <si>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</si>
  <si>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</si>
  <si>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</si>
  <si>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</si>
  <si>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</si>
  <si>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</si>
  <si>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</si>
  <si>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</si>
  <si>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</si>
  <si>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</si>
  <si>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</si>
  <si>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</si>
  <si>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</si>
  <si>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</si>
  <si>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</si>
  <si>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</si>
  <si>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</si>
  <si>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</si>
  <si>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</si>
  <si>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</si>
  <si>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</si>
  <si>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</si>
  <si>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</si>
  <si>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</si>
  <si>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</si>
  <si>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</si>
  <si>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</si>
  <si>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</si>
  <si>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</si>
  <si>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</si>
  <si>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</si>
  <si>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</si>
  <si>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</si>
  <si>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</si>
  <si>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</si>
  <si>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</si>
  <si>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</si>
  <si>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</si>
  <si>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</si>
  <si>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</si>
  <si>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</si>
  <si>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</si>
  <si>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</si>
  <si>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</si>
  <si>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</si>
  <si>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</si>
  <si>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</si>
  <si>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</si>
  <si>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</si>
  <si>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</si>
  <si>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</si>
  <si>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</si>
  <si>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</si>
  <si>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</si>
  <si>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</si>
  <si>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</si>
  <si>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</si>
  <si>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</si>
  <si>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</si>
  <si>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</si>
  <si>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</si>
  <si>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</si>
  <si>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</si>
  <si>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</si>
  <si>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</si>
  <si>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</si>
  <si>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</si>
  <si>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</si>
  <si>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</si>
  <si>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</si>
  <si>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</si>
  <si>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</si>
  <si>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</si>
  <si>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</si>
  <si>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</si>
  <si>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</si>
  <si>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</si>
  <si>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</si>
  <si>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</si>
  <si>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</si>
  <si>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</si>
  <si>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</si>
  <si>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</si>
  <si>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</si>
  <si>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</si>
  <si>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</si>
  <si>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</si>
  <si>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</si>
  <si>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</si>
  <si>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</si>
  <si>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</si>
  <si>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</si>
  <si>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</si>
  <si>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</si>
  <si>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</si>
  <si>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</si>
  <si>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</si>
  <si>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</si>
  <si>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</si>
  <si>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</si>
  <si>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</si>
  <si>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</si>
  <si>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</si>
  <si>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</si>
  <si>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</si>
  <si>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</si>
  <si>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</si>
  <si>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</si>
  <si>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</si>
  <si>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</si>
  <si>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</si>
  <si>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</si>
  <si>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</si>
  <si>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</si>
  <si>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</si>
  <si>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</si>
  <si>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</si>
  <si>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</si>
  <si>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</si>
  <si>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</si>
  <si>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</si>
  <si>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</si>
  <si>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</si>
  <si>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</si>
  <si>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</si>
  <si>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</si>
  <si>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</si>
  <si>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</si>
  <si>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</si>
  <si>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</si>
  <si>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</si>
  <si>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</si>
  <si>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</si>
  <si>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</si>
  <si>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</si>
  <si>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</si>
  <si>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</si>
  <si>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</si>
  <si>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</si>
  <si>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</si>
  <si>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</si>
  <si>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</si>
  <si>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</si>
  <si>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</si>
  <si>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</si>
  <si>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</si>
  <si>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</si>
  <si>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</si>
  <si>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</si>
  <si>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</si>
  <si>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</si>
  <si>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</si>
  <si>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</si>
  <si>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</si>
  <si>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</si>
  <si>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</si>
  <si>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</si>
  <si>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</si>
  <si>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</si>
  <si>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</si>
  <si>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</si>
  <si>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</si>
  <si>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</si>
  <si>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</si>
  <si>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</si>
  <si>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</si>
  <si>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</si>
  <si>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</si>
  <si>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</si>
  <si>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</si>
  <si>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</si>
  <si>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</si>
  <si>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</si>
  <si>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</si>
  <si>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</si>
  <si>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</si>
  <si>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</si>
  <si>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</si>
  <si>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</si>
  <si>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</si>
  <si>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</si>
  <si>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</si>
  <si>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</si>
  <si>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</si>
  <si>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</si>
  <si>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</si>
  <si>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</si>
  <si>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</si>
  <si>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</si>
  <si>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</si>
  <si>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</si>
  <si>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</si>
  <si>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</si>
  <si>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</si>
  <si>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</si>
  <si>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</si>
  <si>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</si>
  <si>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</si>
  <si>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</si>
  <si>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</si>
  <si>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</si>
  <si>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</si>
  <si>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</si>
  <si>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</si>
  <si>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</si>
  <si>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</si>
  <si>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</si>
  <si>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</si>
  <si>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</si>
  <si>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</si>
  <si>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</si>
  <si>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</si>
  <si>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</si>
  <si>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</si>
  <si>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</si>
  <si>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</si>
  <si>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</si>
  <si>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</si>
  <si>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</si>
  <si>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</si>
  <si>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</si>
  <si>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</si>
  <si>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</si>
  <si>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</si>
  <si>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</si>
  <si>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</si>
  <si>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</si>
  <si>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</si>
  <si>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</si>
  <si>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</si>
  <si>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</si>
  <si>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</si>
  <si>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</si>
  <si>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</si>
  <si>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</si>
  <si>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</si>
  <si>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</si>
  <si>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</si>
  <si>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</si>
  <si>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</si>
  <si>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</si>
  <si>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</si>
  <si>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</si>
  <si>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</si>
  <si>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</si>
  <si>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</si>
  <si>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</si>
  <si>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</si>
  <si>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</si>
  <si>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</si>
  <si>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</si>
  <si>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</si>
  <si>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</si>
  <si>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</si>
  <si>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</si>
  <si>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</si>
  <si>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</si>
  <si>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</si>
  <si>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</si>
  <si>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</si>
  <si>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</si>
  <si>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</si>
  <si>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</si>
  <si>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</si>
  <si>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</si>
  <si>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</si>
  <si>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</si>
  <si>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</si>
  <si>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</si>
  <si>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</si>
  <si>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</si>
  <si>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</si>
  <si>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</si>
  <si>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</si>
  <si>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</si>
  <si>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</si>
  <si>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</si>
  <si>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</si>
  <si>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</si>
  <si>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</si>
  <si>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</si>
  <si>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</si>
  <si>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</si>
  <si>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</si>
  <si>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</si>
  <si>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</si>
  <si>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</si>
  <si>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</si>
  <si>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</si>
  <si>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</si>
  <si>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</si>
  <si>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</si>
  <si>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</si>
  <si>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</si>
  <si>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</si>
  <si>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</si>
  <si>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</si>
  <si>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</si>
  <si>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</si>
  <si>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</si>
  <si>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</si>
  <si>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</si>
  <si>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</si>
  <si>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</si>
  <si>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</si>
  <si>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</si>
  <si>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</si>
  <si>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</si>
  <si>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</si>
  <si>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</si>
  <si>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</si>
  <si>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</si>
  <si>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</si>
  <si>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</si>
  <si>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</si>
  <si>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</si>
  <si>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</si>
  <si>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</si>
  <si>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</si>
  <si>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</si>
  <si>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</si>
  <si>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</si>
  <si>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</si>
  <si>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</si>
  <si>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</si>
  <si>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</si>
  <si>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</si>
  <si>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</si>
  <si>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</si>
  <si>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</si>
  <si>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</si>
  <si>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</si>
  <si>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</si>
  <si>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</si>
  <si>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</si>
  <si>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</si>
  <si>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</si>
  <si>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</si>
  <si>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</si>
  <si>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</si>
  <si>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</si>
  <si>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</si>
  <si>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</si>
  <si>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</si>
  <si>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</si>
  <si>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</si>
  <si>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</si>
  <si>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</si>
  <si>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</si>
  <si>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</si>
  <si>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</si>
  <si>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</si>
  <si>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</si>
  <si>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</si>
  <si>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</si>
  <si>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</si>
  <si>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</si>
  <si>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</si>
  <si>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</si>
  <si>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</si>
  <si>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</si>
  <si>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</si>
  <si>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</si>
  <si>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</si>
  <si>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</si>
  <si>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</si>
  <si>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</si>
  <si>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</si>
  <si>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</si>
  <si>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</si>
  <si>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</si>
  <si>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</si>
  <si>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</si>
  <si>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</si>
  <si>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</si>
  <si>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</si>
  <si>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</si>
  <si>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</si>
  <si>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</si>
  <si>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</si>
  <si>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</si>
  <si>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</si>
  <si>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</si>
  <si>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</si>
  <si>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</si>
  <si>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</si>
  <si>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</si>
  <si>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</si>
  <si>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</si>
  <si>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</si>
  <si>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</si>
  <si>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</si>
  <si>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</si>
  <si>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</si>
  <si>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</si>
  <si>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</si>
  <si>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</si>
  <si>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</si>
  <si>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</si>
  <si>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</si>
  <si>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</si>
  <si>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</si>
  <si>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</si>
  <si>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</si>
  <si>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</si>
  <si>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</si>
  <si>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</si>
  <si>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</si>
  <si>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</si>
  <si>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</si>
  <si>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</si>
  <si>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</si>
  <si>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</si>
  <si>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</si>
  <si>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</si>
  <si>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</si>
  <si>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</si>
  <si>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</si>
  <si>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</si>
  <si>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</si>
  <si>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</si>
  <si>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</si>
  <si>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</si>
  <si>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</si>
  <si>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</si>
  <si>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</si>
  <si>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</si>
  <si>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</si>
  <si>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</si>
  <si>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</si>
  <si>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</si>
  <si>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</si>
  <si>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</si>
  <si>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</si>
  <si>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</si>
  <si>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</si>
  <si>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</si>
  <si>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</si>
  <si>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</si>
  <si>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</si>
  <si>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</si>
  <si>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</si>
  <si>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</si>
  <si>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</si>
  <si>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</si>
  <si>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</si>
  <si>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</si>
  <si>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</si>
  <si>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</si>
  <si>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</si>
  <si>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</si>
  <si>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</si>
  <si>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</si>
  <si>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</si>
  <si>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</si>
  <si>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</si>
  <si>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</si>
  <si>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</si>
  <si>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</si>
  <si>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</si>
  <si>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</si>
  <si>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</si>
  <si>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</si>
  <si>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</si>
  <si>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</si>
  <si>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</si>
  <si>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</si>
  <si>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</si>
  <si>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</si>
  <si>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</si>
  <si>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</si>
  <si>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</si>
  <si>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</si>
  <si>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</si>
  <si>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</si>
  <si>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</si>
  <si>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</si>
  <si>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</si>
  <si>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</si>
  <si>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</si>
  <si>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</si>
  <si>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</si>
  <si>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</si>
  <si>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</si>
  <si>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</si>
  <si>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</si>
  <si>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</si>
  <si>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</si>
  <si>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</si>
  <si>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</si>
  <si>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</si>
  <si>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</si>
  <si>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</si>
  <si>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</si>
  <si>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</si>
  <si>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</si>
  <si>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</si>
  <si>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</si>
  <si>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</si>
  <si>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</si>
  <si>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</si>
  <si>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</si>
  <si>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</si>
  <si>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</si>
  <si>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</si>
  <si>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</si>
  <si>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</si>
  <si>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</si>
  <si>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</si>
  <si>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</si>
  <si>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</si>
  <si>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</si>
  <si>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</si>
  <si>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</si>
  <si>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</si>
  <si>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</si>
  <si>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</si>
  <si>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</si>
  <si>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</si>
  <si>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</si>
  <si>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</si>
  <si>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</si>
  <si>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</si>
  <si>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</si>
  <si>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</si>
  <si>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</si>
  <si>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</si>
  <si>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</si>
  <si>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</si>
  <si>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</si>
  <si>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</si>
  <si>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</si>
  <si>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</si>
  <si>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</si>
  <si>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</si>
  <si>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</si>
  <si>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</si>
  <si>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</si>
  <si>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</si>
  <si>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</si>
  <si>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</si>
  <si>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</si>
  <si>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</si>
  <si>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</si>
  <si>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</si>
  <si>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</si>
  <si>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</si>
  <si>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</si>
  <si>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</si>
  <si>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</si>
  <si>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</si>
  <si>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</si>
  <si>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</si>
  <si>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</si>
  <si>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</si>
  <si>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</si>
  <si>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</si>
  <si>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</si>
  <si>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</si>
  <si>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</si>
  <si>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</si>
  <si>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</si>
  <si>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</si>
  <si>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</si>
  <si>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</si>
  <si>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</si>
  <si>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</si>
  <si>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</si>
  <si>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</si>
  <si>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</si>
  <si>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</si>
  <si>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</si>
  <si>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</si>
  <si>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</si>
  <si>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</si>
  <si>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</si>
  <si>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</si>
  <si>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</si>
  <si>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</si>
  <si>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</si>
  <si>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</si>
  <si>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</si>
  <si>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</si>
  <si>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</si>
  <si>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</si>
  <si>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</si>
  <si>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</si>
  <si>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</si>
  <si>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</si>
  <si>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</si>
  <si>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</si>
  <si>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</si>
  <si>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</si>
  <si>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</si>
  <si>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</si>
  <si>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</si>
  <si>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</si>
  <si>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</si>
  <si>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</si>
  <si>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</si>
  <si>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</si>
  <si>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</si>
  <si>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</si>
  <si>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</si>
  <si>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</si>
  <si>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</si>
  <si>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</si>
  <si>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</si>
  <si>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</si>
  <si>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</si>
  <si>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</si>
  <si>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</si>
  <si>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</si>
  <si>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</si>
  <si>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</si>
  <si>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</si>
  <si>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</si>
  <si>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</si>
  <si>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</si>
  <si>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</si>
  <si>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</si>
  <si>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</si>
  <si>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</si>
  <si>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</si>
  <si>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</si>
  <si>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</si>
  <si>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</si>
  <si>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</si>
  <si>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</si>
  <si>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</si>
  <si>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</si>
  <si>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</si>
  <si>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</si>
  <si>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</si>
  <si>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</si>
  <si>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</si>
  <si>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</si>
  <si>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</si>
  <si>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</si>
  <si>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</si>
  <si>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</si>
  <si>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</si>
  <si>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</si>
  <si>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</si>
  <si>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</si>
  <si>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</si>
  <si>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</si>
  <si>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</si>
  <si>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</si>
  <si>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</si>
  <si>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</si>
  <si>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</si>
  <si>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</si>
  <si>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</si>
  <si>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</si>
  <si>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</si>
  <si>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</si>
  <si>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</si>
  <si>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</si>
  <si>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</si>
  <si>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</si>
  <si>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</si>
  <si>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</si>
  <si>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</si>
  <si>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</si>
  <si>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</si>
  <si>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</si>
  <si>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</si>
  <si>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</si>
  <si>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</si>
  <si>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</si>
  <si>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</si>
  <si>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</si>
  <si>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</si>
  <si>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</si>
  <si>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</si>
  <si>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</si>
  <si>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</si>
  <si>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</si>
  <si>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</si>
  <si>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</si>
  <si>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</si>
  <si>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</si>
  <si>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</si>
  <si>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</si>
  <si>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</si>
  <si>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</si>
  <si>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</si>
  <si>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</si>
  <si>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</si>
  <si>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</si>
  <si>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</si>
  <si>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</si>
  <si>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</si>
  <si>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</si>
  <si>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</si>
  <si>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</si>
  <si>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</si>
  <si>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</si>
  <si>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</si>
  <si>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</si>
  <si>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</si>
  <si>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</si>
  <si>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</si>
  <si>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</si>
  <si>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</si>
  <si>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</si>
  <si>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</si>
  <si>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</si>
  <si>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</si>
  <si>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</si>
  <si>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</si>
  <si>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</si>
  <si>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</si>
  <si>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</si>
  <si>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</si>
  <si>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</si>
  <si>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</si>
  <si>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</si>
  <si>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</si>
  <si>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</si>
  <si>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</si>
  <si>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</si>
  <si>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</si>
  <si>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</si>
  <si>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</si>
  <si>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</si>
  <si>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</si>
  <si>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</si>
  <si>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</si>
  <si>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</si>
  <si>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</si>
  <si>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</si>
  <si>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</si>
  <si>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</si>
  <si>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</si>
  <si>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</si>
  <si>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</si>
  <si>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</si>
  <si>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</si>
  <si>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</si>
  <si>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</si>
  <si>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</si>
  <si>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</si>
  <si>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</si>
  <si>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</si>
  <si>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</si>
  <si>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</si>
  <si>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</si>
  <si>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</si>
  <si>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</si>
  <si>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</si>
  <si>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</si>
  <si>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</si>
  <si>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</si>
  <si>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</si>
  <si>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</si>
  <si>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</si>
  <si>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</si>
  <si>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</si>
  <si>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</si>
  <si>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</si>
  <si>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</si>
  <si>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</si>
  <si>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</si>
  <si>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</si>
  <si>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</si>
  <si>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</si>
  <si>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</si>
  <si>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</si>
  <si>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</si>
  <si>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</si>
  <si>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</si>
  <si>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</si>
  <si>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</si>
  <si>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</si>
  <si>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</si>
  <si>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</si>
  <si>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</si>
  <si>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</si>
  <si>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</si>
  <si>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</si>
  <si>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</si>
  <si>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</si>
  <si>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</si>
  <si>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</si>
  <si>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</si>
  <si>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</si>
  <si>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</si>
  <si>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</si>
  <si>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</si>
  <si>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</si>
  <si>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</si>
  <si>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</si>
  <si>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</si>
  <si>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</si>
  <si>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</si>
  <si>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</si>
  <si>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</si>
  <si>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</si>
  <si>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</si>
  <si>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</si>
  <si>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</si>
  <si>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</si>
  <si>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</si>
  <si>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</si>
  <si>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</si>
  <si>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</si>
  <si>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</si>
  <si>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</si>
  <si>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</si>
  <si>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</si>
  <si>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</si>
  <si>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</si>
  <si>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</si>
  <si>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</si>
  <si>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</si>
  <si>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</si>
  <si>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</si>
  <si>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</si>
  <si>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</si>
  <si>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</si>
  <si>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</si>
  <si>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</si>
  <si>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</si>
  <si>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</si>
  <si>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</si>
  <si>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</si>
  <si>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</si>
  <si>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</si>
  <si>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</si>
  <si>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</si>
  <si>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</si>
  <si>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</si>
  <si>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</si>
  <si>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</si>
  <si>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</si>
  <si>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</si>
  <si>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</si>
  <si>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</si>
  <si>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</si>
  <si>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</si>
  <si>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</si>
  <si>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</si>
  <si>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</si>
  <si>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</si>
  <si>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</si>
  <si>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</si>
  <si>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</si>
  <si>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</si>
  <si>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</si>
  <si>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</si>
  <si>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</si>
  <si>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</si>
  <si>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</si>
  <si>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</si>
  <si>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</si>
  <si>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</si>
  <si>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</si>
  <si>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</si>
  <si>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</si>
  <si>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</si>
  <si>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</si>
  <si>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</si>
  <si>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</si>
  <si>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</si>
  <si>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</si>
  <si>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</si>
  <si>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</si>
  <si>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</si>
  <si>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</si>
  <si>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</si>
  <si>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</si>
  <si>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</si>
  <si>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</si>
  <si>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</si>
  <si>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</si>
  <si>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</si>
  <si>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</si>
  <si>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</si>
  <si>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</si>
  <si>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</si>
  <si>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</si>
  <si>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</si>
  <si>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</si>
  <si>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</si>
  <si>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</si>
  <si>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</si>
  <si>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</si>
  <si>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</si>
  <si>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</si>
  <si>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</si>
  <si>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</si>
  <si>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</si>
  <si>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</si>
  <si>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</si>
  <si>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</si>
  <si>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</si>
  <si>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</si>
  <si>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</si>
  <si>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</si>
  <si>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</si>
  <si>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</si>
  <si>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</si>
  <si>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</si>
  <si>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</si>
  <si>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</si>
  <si>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</si>
  <si>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</si>
  <si>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</si>
  <si>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</si>
  <si>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</si>
  <si>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</si>
  <si>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</si>
  <si>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</si>
  <si>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</si>
  <si>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</si>
  <si>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</si>
  <si>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</si>
  <si>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</si>
  <si>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</si>
  <si>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</si>
  <si>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</si>
  <si>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</si>
  <si>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</si>
  <si>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</si>
  <si>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</si>
  <si>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</si>
  <si>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</si>
  <si>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</si>
  <si>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</si>
  <si>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</si>
  <si>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</si>
  <si>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</si>
  <si>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</si>
  <si>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</si>
  <si>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</si>
  <si>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</si>
  <si>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</si>
  <si>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</si>
  <si>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</si>
  <si>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</si>
  <si>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</si>
  <si>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</si>
  <si>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</si>
  <si>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</si>
  <si>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</si>
  <si>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</si>
  <si>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</si>
  <si>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</si>
  <si>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</si>
  <si>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</si>
  <si>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</si>
  <si>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</si>
  <si>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</si>
  <si>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</si>
  <si>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</si>
  <si>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</si>
  <si>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</si>
  <si>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</si>
  <si>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</si>
  <si>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</si>
  <si>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</si>
  <si>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</si>
  <si>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</si>
  <si>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</si>
  <si>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</si>
  <si>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</si>
  <si>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</si>
  <si>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</si>
  <si>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</si>
  <si>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</si>
  <si>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</si>
  <si>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</si>
  <si>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</si>
  <si>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</si>
  <si>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</si>
  <si>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</si>
  <si>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</si>
  <si>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</si>
  <si>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</si>
  <si>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</si>
  <si>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</si>
  <si>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</si>
  <si>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</si>
  <si>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</si>
  <si>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</si>
  <si>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</si>
  <si>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</si>
  <si>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</si>
  <si>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</si>
  <si>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</si>
  <si>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</si>
  <si>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</si>
  <si>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</si>
  <si>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</si>
  <si>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</si>
  <si>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</si>
  <si>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</si>
  <si>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</si>
  <si>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</si>
  <si>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</si>
  <si>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</si>
  <si>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</si>
  <si>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</si>
  <si>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</si>
  <si>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</si>
  <si>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</si>
  <si>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</si>
  <si>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</si>
  <si>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</si>
  <si>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</si>
  <si>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</si>
  <si>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</si>
  <si>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</si>
  <si>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</si>
  <si>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</si>
  <si>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</si>
  <si>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</si>
  <si>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</si>
  <si>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</si>
  <si>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</si>
  <si>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</si>
  <si>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</si>
  <si>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</si>
  <si>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</si>
  <si>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</si>
  <si>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</si>
  <si>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</si>
  <si>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</si>
  <si>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</si>
  <si>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</si>
  <si>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</si>
  <si>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</si>
  <si>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</si>
  <si>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</si>
  <si>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</si>
  <si>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</si>
  <si>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</si>
  <si>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</si>
  <si>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</si>
  <si>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</si>
  <si>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</si>
  <si>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</si>
  <si>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</si>
  <si>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</si>
  <si>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</si>
  <si>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</si>
  <si>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</si>
  <si>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</si>
  <si>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</si>
  <si>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</si>
  <si>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</si>
  <si>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</si>
  <si>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</si>
  <si>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</si>
  <si>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</si>
  <si>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</si>
  <si>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</si>
  <si>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</si>
  <si>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</si>
  <si>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</si>
  <si>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</si>
  <si>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</si>
  <si>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</si>
  <si>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</si>
  <si>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</si>
  <si>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</si>
  <si>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</si>
  <si>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</si>
  <si>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</si>
  <si>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</si>
  <si>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</si>
  <si>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</si>
  <si>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</si>
  <si>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</si>
  <si>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</si>
  <si>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</si>
  <si>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</si>
  <si>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</si>
  <si>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</si>
  <si>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</si>
  <si>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</si>
  <si>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</si>
  <si>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</si>
  <si>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</si>
  <si>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</si>
  <si>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</si>
  <si>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</si>
  <si>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</si>
  <si>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</si>
  <si>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</si>
  <si>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</si>
  <si>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</si>
  <si>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</si>
  <si>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</si>
  <si>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</si>
  <si>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</si>
  <si>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</si>
  <si>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</si>
  <si>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</si>
  <si>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</si>
  <si>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</si>
  <si>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</si>
  <si>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</si>
  <si>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</si>
  <si>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</si>
  <si>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</si>
  <si>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</si>
  <si>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</si>
  <si>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</si>
  <si>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</si>
  <si>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</si>
  <si>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</si>
  <si>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</si>
  <si>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</si>
  <si>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</si>
  <si>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</si>
  <si>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</si>
  <si>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</si>
  <si>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</si>
  <si>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</si>
  <si>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</si>
  <si>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</si>
  <si>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</si>
  <si>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</si>
  <si>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</si>
  <si>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</si>
  <si>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</si>
  <si>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</si>
  <si>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</si>
  <si>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</si>
  <si>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</si>
  <si>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</si>
  <si>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</si>
  <si>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</si>
  <si>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</si>
  <si>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</si>
  <si>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</si>
  <si>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</si>
  <si>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</si>
  <si>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</si>
  <si>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</si>
  <si>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</si>
  <si>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</si>
  <si>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</si>
  <si>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</si>
  <si>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</si>
  <si>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</si>
  <si>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</si>
  <si>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</si>
  <si>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</si>
  <si>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</si>
  <si>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</si>
  <si>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</si>
  <si>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</si>
  <si>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</si>
  <si>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</si>
  <si>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</si>
  <si>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</si>
  <si>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</si>
  <si>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</si>
  <si>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</si>
  <si>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</si>
  <si>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</si>
  <si>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</si>
  <si>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</si>
  <si>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</si>
  <si>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</si>
  <si>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</si>
  <si>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</si>
  <si>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</si>
  <si>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</si>
  <si>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</si>
  <si>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</si>
  <si>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</si>
  <si>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</si>
  <si>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</si>
  <si>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</si>
  <si>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</si>
  <si>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</si>
  <si>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</si>
  <si>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</si>
  <si>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</si>
  <si>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</si>
  <si>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</si>
  <si>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</si>
  <si>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</si>
  <si>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</si>
  <si>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</si>
  <si>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</si>
  <si>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</si>
  <si>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</si>
  <si>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</si>
  <si>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</si>
  <si>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</si>
  <si>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</si>
  <si>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</si>
  <si>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</si>
  <si>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</si>
  <si>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</si>
  <si>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</si>
  <si>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</si>
  <si>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</si>
  <si>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</si>
  <si>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</si>
  <si>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</si>
  <si>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</si>
  <si>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</si>
  <si>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</si>
  <si>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</si>
  <si>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</si>
  <si>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</si>
  <si>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</si>
  <si>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</si>
  <si>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</si>
  <si>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</si>
  <si>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</si>
  <si>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</si>
  <si>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</si>
  <si>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</si>
  <si>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</si>
  <si>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</si>
  <si>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</si>
  <si>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</si>
  <si>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</si>
  <si>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</si>
  <si>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</si>
  <si>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</si>
  <si>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</si>
  <si>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</si>
  <si>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</si>
  <si>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</si>
  <si>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</si>
  <si>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</si>
  <si>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</si>
  <si>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</si>
  <si>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</si>
  <si>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</si>
  <si>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</si>
  <si>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</si>
  <si>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</si>
  <si>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</si>
  <si>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</si>
  <si>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</si>
  <si>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</si>
  <si>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</si>
  <si>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</si>
  <si>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</si>
  <si>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</si>
  <si>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</si>
  <si>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</si>
  <si>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</si>
  <si>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</si>
  <si>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</si>
  <si>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</si>
  <si>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</si>
  <si>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</si>
  <si>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</si>
  <si>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</si>
  <si>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</si>
  <si>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</si>
  <si>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</si>
  <si>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</si>
  <si>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</si>
  <si>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</si>
  <si>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</si>
  <si>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</si>
  <si>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</si>
  <si>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</si>
  <si>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</si>
  <si>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</si>
  <si>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</si>
  <si>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</si>
  <si>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</si>
  <si>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</si>
  <si>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</si>
  <si>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</si>
  <si>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</si>
  <si>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</si>
  <si>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</si>
  <si>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</si>
  <si>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</si>
  <si>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</si>
  <si>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</si>
  <si>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</si>
  <si>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</si>
  <si>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</si>
  <si>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</si>
  <si>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</si>
  <si>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</si>
  <si>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</si>
  <si>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</si>
  <si>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</si>
  <si>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</si>
  <si>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</si>
  <si>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</si>
  <si>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</si>
  <si>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</si>
  <si>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</si>
  <si>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</si>
  <si>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</si>
  <si>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</si>
  <si>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</si>
  <si>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</si>
  <si>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</si>
  <si>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</si>
  <si>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</si>
  <si>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</si>
  <si>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</si>
  <si>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</si>
  <si>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</si>
  <si>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</si>
  <si>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</si>
  <si>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</si>
  <si>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</si>
  <si>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</si>
  <si>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</si>
  <si>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</si>
  <si>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</si>
  <si>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</si>
  <si>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</si>
  <si>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</si>
  <si>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</si>
  <si>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</si>
  <si>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</si>
  <si>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</si>
  <si>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</si>
  <si>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</si>
  <si>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</si>
  <si>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</si>
  <si>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</si>
  <si>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</si>
  <si>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</si>
  <si>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</si>
  <si>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</si>
  <si>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</si>
  <si>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</si>
  <si>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</si>
  <si>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</si>
  <si>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</si>
  <si>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</si>
  <si>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</si>
  <si>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</si>
  <si>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</si>
  <si>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</si>
  <si>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</si>
  <si>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</si>
  <si>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</si>
  <si>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</si>
  <si>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</si>
  <si>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</si>
  <si>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</si>
  <si>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</si>
  <si>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</si>
  <si>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</si>
  <si>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</si>
  <si>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</si>
  <si>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</si>
  <si>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</si>
  <si>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</si>
  <si>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</si>
  <si>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</si>
  <si>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</si>
  <si>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</si>
  <si>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</si>
  <si>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</si>
  <si>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</si>
  <si>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</si>
  <si>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</si>
  <si>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</si>
  <si>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</si>
  <si>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</si>
  <si>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</si>
  <si>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</si>
  <si>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</si>
  <si>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</si>
  <si>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</si>
  <si>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</si>
  <si>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</si>
  <si>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</si>
  <si>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</si>
  <si>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</si>
  <si>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</si>
  <si>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</si>
  <si>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</si>
  <si>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</si>
  <si>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</si>
  <si>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</si>
  <si>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</si>
  <si>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</si>
  <si>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</si>
  <si>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</si>
  <si>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</si>
  <si>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</si>
  <si>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</si>
  <si>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</si>
  <si>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</si>
  <si>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</si>
  <si>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</si>
  <si>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</si>
  <si>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</si>
  <si>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</si>
  <si>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</si>
  <si>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</si>
  <si>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</si>
  <si>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</si>
  <si>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</si>
  <si>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</si>
  <si>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</si>
  <si>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</si>
  <si>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</si>
  <si>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</si>
  <si>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</si>
  <si>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</si>
  <si>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</si>
  <si>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</si>
  <si>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</si>
  <si>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</si>
  <si>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</si>
  <si>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</si>
  <si>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</si>
  <si>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</si>
  <si>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</si>
  <si>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</si>
  <si>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</si>
  <si>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</si>
  <si>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</si>
  <si>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</si>
  <si>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</si>
  <si>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</si>
  <si>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</si>
  <si>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</si>
  <si>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</si>
  <si>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</si>
  <si>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</si>
  <si>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</si>
  <si>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</si>
  <si>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</si>
  <si>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</si>
  <si>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</si>
  <si>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</si>
  <si>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</si>
  <si>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</si>
  <si>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</si>
  <si>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</si>
  <si>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</si>
  <si>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</si>
  <si>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</si>
  <si>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</si>
  <si>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</si>
  <si>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</si>
  <si>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</si>
  <si>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</si>
  <si>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</si>
  <si>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</si>
  <si>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</si>
  <si>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</si>
  <si>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</si>
  <si>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</si>
  <si>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</si>
  <si>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</si>
  <si>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</si>
  <si>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</si>
  <si>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</si>
  <si>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</si>
  <si>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</si>
  <si>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</si>
  <si>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</si>
  <si>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</si>
  <si>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</si>
  <si>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</si>
  <si>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</si>
  <si>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</si>
  <si>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</si>
  <si>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</si>
  <si>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</si>
  <si>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</si>
  <si>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</si>
  <si>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</si>
  <si>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</si>
  <si>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</si>
  <si>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</si>
  <si>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</si>
  <si>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</si>
  <si>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</si>
  <si>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</si>
  <si>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</si>
  <si>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</si>
  <si>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</si>
  <si>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</si>
  <si>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</si>
  <si>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</si>
  <si>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</si>
  <si>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</si>
  <si>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</si>
  <si>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</si>
  <si>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</si>
  <si>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</si>
  <si>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</si>
  <si>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</si>
  <si>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</si>
  <si>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</si>
  <si>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</si>
  <si>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</si>
  <si>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</si>
  <si>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</si>
  <si>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</si>
  <si>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</si>
  <si>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</si>
  <si>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</si>
  <si>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</si>
  <si>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</si>
  <si>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</si>
  <si>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</si>
  <si>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</si>
  <si>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</si>
  <si>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</si>
  <si>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</si>
  <si>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</si>
  <si>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</si>
  <si>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</si>
  <si>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</si>
  <si>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</si>
  <si>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</si>
  <si>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</si>
  <si>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</si>
  <si>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</si>
  <si>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</si>
  <si>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</si>
  <si>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</si>
  <si>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</si>
  <si>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</si>
  <si>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</si>
  <si>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</si>
  <si>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</si>
  <si>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</si>
  <si>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</si>
  <si>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</si>
  <si>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</si>
  <si>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</si>
  <si>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</si>
  <si>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</si>
  <si>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</si>
  <si>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</si>
  <si>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</si>
  <si>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</si>
  <si>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</si>
  <si>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</si>
  <si>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</si>
  <si>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</si>
  <si>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</si>
  <si>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</si>
  <si>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</si>
  <si>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</si>
  <si>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</si>
  <si>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</si>
  <si>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</si>
  <si>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</si>
  <si>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</si>
  <si>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</si>
  <si>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</si>
  <si>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</si>
  <si>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</si>
  <si>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</si>
  <si>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</si>
  <si>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</si>
  <si>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</si>
  <si>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</si>
  <si>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</si>
  <si>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</si>
  <si>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</si>
  <si>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</si>
  <si>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</si>
  <si>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</si>
  <si>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</si>
  <si>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</si>
  <si>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</si>
  <si>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</si>
  <si>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</si>
  <si>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</si>
  <si>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</si>
  <si>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</si>
  <si>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</si>
  <si>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</si>
  <si>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</si>
  <si>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</si>
  <si>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</si>
  <si>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</si>
  <si>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</si>
  <si>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</si>
  <si>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</si>
  <si>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</si>
  <si>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</si>
  <si>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</si>
  <si>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</si>
  <si>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</si>
  <si>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</si>
  <si>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</si>
  <si>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</si>
  <si>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</si>
  <si>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</si>
  <si>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</si>
  <si>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</si>
  <si>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</si>
  <si>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</si>
  <si>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</si>
  <si>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</si>
  <si>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</si>
  <si>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</si>
  <si>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</si>
  <si>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</si>
  <si>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</si>
  <si>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</si>
  <si>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</si>
  <si>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</si>
  <si>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</si>
  <si>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</si>
  <si>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</si>
  <si>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</si>
  <si>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</si>
  <si>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</si>
  <si>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</si>
  <si>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</si>
  <si>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</si>
  <si>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</si>
  <si>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</si>
  <si>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</si>
  <si>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</si>
  <si>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</si>
  <si>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</si>
  <si>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</si>
  <si>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</si>
  <si>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</si>
  <si>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</si>
  <si>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</si>
  <si>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</si>
  <si>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</si>
  <si>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</si>
  <si>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</si>
  <si>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</si>
  <si>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</si>
  <si>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</si>
  <si>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</si>
  <si>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</si>
  <si>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</si>
  <si>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</si>
  <si>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</si>
  <si>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</si>
  <si>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</si>
  <si>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</si>
  <si>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</si>
  <si>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</si>
  <si>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</si>
  <si>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</si>
  <si>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</si>
  <si>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</si>
  <si>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</si>
  <si>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</si>
  <si>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</si>
  <si>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</si>
  <si>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</si>
  <si>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</si>
  <si>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</si>
  <si>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</si>
  <si>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</si>
  <si>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</si>
  <si>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</si>
  <si>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</si>
  <si>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</si>
  <si>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</si>
  <si>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</si>
  <si>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</si>
  <si>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</si>
  <si>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</si>
  <si>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</si>
  <si>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</si>
  <si>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</si>
  <si>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</si>
  <si>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</si>
  <si>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</si>
  <si>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</si>
  <si>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</si>
  <si>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</si>
  <si>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</si>
  <si>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</si>
  <si>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</si>
  <si>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</si>
  <si>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</si>
  <si>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</si>
  <si>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</si>
  <si>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</si>
  <si>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</si>
  <si>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</si>
  <si>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</si>
  <si>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</si>
  <si>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</si>
  <si>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</si>
  <si>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</si>
  <si>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</si>
  <si>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</si>
  <si>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</si>
  <si>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</si>
  <si>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</si>
  <si>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</si>
  <si>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</si>
  <si>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</si>
  <si>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</si>
  <si>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</si>
  <si>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</si>
  <si>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</si>
  <si>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</si>
  <si>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</si>
  <si>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</si>
  <si>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</si>
  <si>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</si>
  <si>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</si>
  <si>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</si>
  <si>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</si>
  <si>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</si>
  <si>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</si>
  <si>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</si>
  <si>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</si>
  <si>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</si>
  <si>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</si>
  <si>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</si>
  <si>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</si>
  <si>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</si>
  <si>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</si>
  <si>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</si>
  <si>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</si>
  <si>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</si>
  <si>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</si>
  <si>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</si>
  <si>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</si>
  <si>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</si>
  <si>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</si>
  <si>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</si>
  <si>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</si>
  <si>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</si>
  <si>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</si>
  <si>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</si>
  <si>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</si>
  <si>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</si>
  <si>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</si>
  <si>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</si>
  <si>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</si>
  <si>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</si>
  <si>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</si>
  <si>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</si>
  <si>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</si>
  <si>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</si>
  <si>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</si>
  <si>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</si>
  <si>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</si>
  <si>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</si>
  <si>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</si>
  <si>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</si>
  <si>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</si>
  <si>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</si>
  <si>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</si>
  <si>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</si>
  <si>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</si>
  <si>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</si>
  <si>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</si>
  <si>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</si>
  <si>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</si>
  <si>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</si>
  <si>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</si>
  <si>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</si>
  <si>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</si>
  <si>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</si>
  <si>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</si>
  <si>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</si>
  <si>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</si>
  <si>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</si>
  <si>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</si>
  <si>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</si>
  <si>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</si>
  <si>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</si>
  <si>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</si>
  <si>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</si>
  <si>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</si>
  <si>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</si>
  <si>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</si>
  <si>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</si>
  <si>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</si>
  <si>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</si>
  <si>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</si>
  <si>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</si>
  <si>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</si>
  <si>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</si>
  <si>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</si>
  <si>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</si>
  <si>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</si>
  <si>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</si>
  <si>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</si>
  <si>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</si>
  <si>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</si>
  <si>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</si>
  <si>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</si>
  <si>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</si>
  <si>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</si>
  <si>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</si>
  <si>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</si>
  <si>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</si>
  <si>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</si>
  <si>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</si>
  <si>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</si>
  <si>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</si>
  <si>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</si>
  <si>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</si>
  <si>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</si>
  <si>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</si>
  <si>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</si>
  <si>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</si>
  <si>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</si>
  <si>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</si>
  <si>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</si>
  <si>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</si>
  <si>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</si>
  <si>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</si>
  <si>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</si>
  <si>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</si>
  <si>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</si>
  <si>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</si>
  <si>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</si>
  <si>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</si>
  <si>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</si>
  <si>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</si>
  <si>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</si>
  <si>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</si>
  <si>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</si>
  <si>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</si>
  <si>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</si>
  <si>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</si>
  <si>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</si>
  <si>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</si>
  <si>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</si>
  <si>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</si>
  <si>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</si>
  <si>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</si>
  <si>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</si>
  <si>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</si>
  <si>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</si>
  <si>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</si>
  <si>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</si>
  <si>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</si>
  <si>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</si>
  <si>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</si>
  <si>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</si>
  <si>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</si>
  <si>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</si>
  <si>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</si>
  <si>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</si>
  <si>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</si>
  <si>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</si>
  <si>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</si>
  <si>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</si>
  <si>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</si>
  <si>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</si>
  <si>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</si>
  <si>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</si>
  <si>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</si>
  <si>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</si>
  <si>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</si>
  <si>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</si>
  <si>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</si>
  <si>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</si>
  <si>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</si>
  <si>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</si>
  <si>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</si>
  <si>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</si>
  <si>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</si>
  <si>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</si>
  <si>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</si>
  <si>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</si>
  <si>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</si>
  <si>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</si>
  <si>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</si>
  <si>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</si>
  <si>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</si>
  <si>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</si>
  <si>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</si>
  <si>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</si>
  <si>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</si>
  <si>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</si>
  <si>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</si>
  <si>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</si>
  <si>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</si>
  <si>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</si>
  <si>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</si>
  <si>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</si>
  <si>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</si>
  <si>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</si>
  <si>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</si>
  <si>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</si>
  <si>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</si>
  <si>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</si>
  <si>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</si>
  <si>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</si>
  <si>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</si>
  <si>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</si>
  <si>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</si>
  <si>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</si>
  <si>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</si>
  <si>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</si>
  <si>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</si>
  <si>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</si>
  <si>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</si>
  <si>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</si>
  <si>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</si>
  <si>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</si>
  <si>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</si>
  <si>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</si>
  <si>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</si>
  <si>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</si>
  <si>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</si>
  <si>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</si>
  <si>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</si>
  <si>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</si>
  <si>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</si>
  <si>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</si>
  <si>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</si>
  <si>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</si>
  <si>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</si>
  <si>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</si>
  <si>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</si>
  <si>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</si>
  <si>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</si>
  <si>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</si>
  <si>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</si>
  <si>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</si>
  <si>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</si>
  <si>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</si>
  <si>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</si>
  <si>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</si>
  <si>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</si>
  <si>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</si>
  <si>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</si>
  <si>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</si>
  <si>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</si>
  <si>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</si>
  <si>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</si>
  <si>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</si>
  <si>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</si>
  <si>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</si>
  <si>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</si>
  <si>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</si>
  <si>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</si>
  <si>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</si>
  <si>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</si>
  <si>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</si>
  <si>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</si>
  <si>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</si>
  <si>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</si>
  <si>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</si>
  <si>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</si>
  <si>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</si>
  <si>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</si>
  <si>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</si>
  <si>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</si>
  <si>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</si>
  <si>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</si>
  <si>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</si>
  <si>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</si>
  <si>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</si>
  <si>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</si>
  <si>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</si>
  <si>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</si>
  <si>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</si>
  <si>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</si>
  <si>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</si>
  <si>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</si>
  <si>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</si>
  <si>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</si>
  <si>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</si>
  <si>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</si>
  <si>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</si>
  <si>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</si>
  <si>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</si>
  <si>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</si>
  <si>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</si>
  <si>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</si>
  <si>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</si>
  <si>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</si>
  <si>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</si>
  <si>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</si>
  <si>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</si>
  <si>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</si>
  <si>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</si>
  <si>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</si>
  <si>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</si>
  <si>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</si>
  <si>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</si>
  <si>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</si>
  <si>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</si>
  <si>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</si>
  <si>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</si>
  <si>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</si>
  <si>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</si>
  <si>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</si>
  <si>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</si>
  <si>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</si>
  <si>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</si>
  <si>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</si>
  <si>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</si>
  <si>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</si>
  <si>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</si>
  <si>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</si>
  <si>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</si>
  <si>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</si>
  <si>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</si>
  <si>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</si>
  <si>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</si>
  <si>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</si>
  <si>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</si>
  <si>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</si>
  <si>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</si>
  <si>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</si>
  <si>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</si>
  <si>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</si>
  <si>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</si>
  <si>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</si>
  <si>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</si>
  <si>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</si>
  <si>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</si>
  <si>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</si>
  <si>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</si>
  <si>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</si>
  <si>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</si>
  <si>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</si>
  <si>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</si>
  <si>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</si>
  <si>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</si>
  <si>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</si>
  <si>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</si>
  <si>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</si>
  <si>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</si>
  <si>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</si>
  <si>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</si>
  <si>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</si>
  <si>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</si>
  <si>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</si>
  <si>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</si>
  <si>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</si>
  <si>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</si>
  <si>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</si>
  <si>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</si>
  <si>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</si>
  <si>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</si>
  <si>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</si>
  <si>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</si>
  <si>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</si>
  <si>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</si>
  <si>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</si>
  <si>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</si>
  <si>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</si>
  <si>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</si>
  <si>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</si>
  <si>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</si>
  <si>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</si>
  <si>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</si>
  <si>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</si>
  <si>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</si>
  <si>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</si>
  <si>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</si>
  <si>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</si>
  <si>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</si>
  <si>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</si>
  <si>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</si>
  <si>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</si>
  <si>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</si>
  <si>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</si>
  <si>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</si>
  <si>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</si>
  <si>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</si>
  <si>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</si>
  <si>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</si>
  <si>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</si>
  <si>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</si>
  <si>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</si>
  <si>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</si>
  <si>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</si>
  <si>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</si>
  <si>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</si>
  <si>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</si>
  <si>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</si>
  <si>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</si>
  <si>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</si>
  <si>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</si>
  <si>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</si>
  <si>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</si>
  <si>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</si>
  <si>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</si>
  <si>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</si>
  <si>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</si>
  <si>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</si>
  <si>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</si>
  <si>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</si>
  <si>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</si>
  <si>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</si>
  <si>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</si>
  <si>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</si>
  <si>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</si>
  <si>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</si>
  <si>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</si>
  <si>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</si>
  <si>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</si>
  <si>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</si>
  <si>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</si>
  <si>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</si>
  <si>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</si>
  <si>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</si>
  <si>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</si>
  <si>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</si>
  <si>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</si>
  <si>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</si>
  <si>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</si>
  <si>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</si>
  <si>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</si>
  <si>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</si>
  <si>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</si>
  <si>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</si>
  <si>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</si>
  <si>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</si>
  <si>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</si>
  <si>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</si>
  <si>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</si>
  <si>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</si>
  <si>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</si>
  <si>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</si>
  <si>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</si>
  <si>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</si>
  <si>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</si>
  <si>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</si>
  <si>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</si>
  <si>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</si>
  <si>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</si>
  <si>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</si>
  <si>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</si>
  <si>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</si>
  <si>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</si>
  <si>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</si>
  <si>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</si>
  <si>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</si>
  <si>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</si>
  <si>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</si>
  <si>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</si>
  <si>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</si>
  <si>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</si>
  <si>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</si>
  <si>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</si>
  <si>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</si>
  <si>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</si>
  <si>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</si>
  <si>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</si>
  <si>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</si>
  <si>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</si>
  <si>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</si>
  <si>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</si>
  <si>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</si>
  <si>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</si>
  <si>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</si>
  <si>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</si>
  <si>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</si>
  <si>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</si>
  <si>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</si>
  <si>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</si>
  <si>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</si>
  <si>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</si>
  <si>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</si>
  <si>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</si>
  <si>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</si>
  <si>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</si>
  <si>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</si>
  <si>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</si>
  <si>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</si>
  <si>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</si>
  <si>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</si>
  <si>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</si>
  <si>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</si>
  <si>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</si>
  <si>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</si>
  <si>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</si>
  <si>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</si>
  <si>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</si>
  <si>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</si>
  <si>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</si>
  <si>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</si>
  <si>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</si>
  <si>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</si>
  <si>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</si>
  <si>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</si>
  <si>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</si>
  <si>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</si>
  <si>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</si>
  <si>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</si>
  <si>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</si>
  <si>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</si>
  <si>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</si>
  <si>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</si>
  <si>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</si>
  <si>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</si>
  <si>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</si>
  <si>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</si>
  <si>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</si>
  <si>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</si>
  <si>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</si>
  <si>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</si>
  <si>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</si>
  <si>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</si>
  <si>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</si>
  <si>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</si>
  <si>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</si>
  <si>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</si>
  <si>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</si>
  <si>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</si>
  <si>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</si>
  <si>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</si>
  <si>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</si>
  <si>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</si>
  <si>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</si>
  <si>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</si>
  <si>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</si>
  <si>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</si>
  <si>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</si>
  <si>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</si>
  <si>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</si>
  <si>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</si>
  <si>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</si>
  <si>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</si>
  <si>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</si>
  <si>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</si>
  <si>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</si>
  <si>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</si>
  <si>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</si>
  <si>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</si>
  <si>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</si>
  <si>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</si>
  <si>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</si>
  <si>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</si>
  <si>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</si>
  <si>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</si>
  <si>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</si>
  <si>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</si>
  <si>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</si>
  <si>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</si>
  <si>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</si>
  <si>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</si>
  <si>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</si>
  <si>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</si>
  <si>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</si>
  <si>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</si>
  <si>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</si>
  <si>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</si>
  <si>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</si>
  <si>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</si>
  <si>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</si>
  <si>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</si>
  <si>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</si>
  <si>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</si>
  <si>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</si>
  <si>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</si>
  <si>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</si>
  <si>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</si>
  <si>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</si>
  <si>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</si>
  <si>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</si>
  <si>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</si>
  <si>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</si>
  <si>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</si>
  <si>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</si>
  <si>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</si>
  <si>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</si>
  <si>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</si>
  <si>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</si>
  <si>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</si>
  <si>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</si>
  <si>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</si>
  <si>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</si>
  <si>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</si>
  <si>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</si>
  <si>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</si>
  <si>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</si>
  <si>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</si>
  <si>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</si>
  <si>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</si>
  <si>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</si>
  <si>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</si>
  <si>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</si>
  <si>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</si>
  <si>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</si>
  <si>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</si>
  <si>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</si>
  <si>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</si>
  <si>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</si>
  <si>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</si>
  <si>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</si>
  <si>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</si>
  <si>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</si>
  <si>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</si>
  <si>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</si>
  <si>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</si>
  <si>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</si>
  <si>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</si>
  <si>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</si>
  <si>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</si>
  <si>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</si>
  <si>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</si>
  <si>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</si>
  <si>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</si>
  <si>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</si>
  <si>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</si>
  <si>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</si>
  <si>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</si>
  <si>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</si>
  <si>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</si>
  <si>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</si>
  <si>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</si>
  <si>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</si>
  <si>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</si>
  <si>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</si>
  <si>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</si>
  <si>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</si>
  <si>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</si>
  <si>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</si>
  <si>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</si>
  <si>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</si>
  <si>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</si>
  <si>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</si>
  <si>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</si>
  <si>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</si>
  <si>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</si>
  <si>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</si>
  <si>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</si>
  <si>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</si>
  <si>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</si>
  <si>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</si>
  <si>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</si>
  <si>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</si>
  <si>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</si>
  <si>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</si>
  <si>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</si>
  <si>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</si>
  <si>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</si>
  <si>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</si>
  <si>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</si>
  <si>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</si>
  <si>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</si>
  <si>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</si>
  <si>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</si>
  <si>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</si>
  <si>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</si>
  <si>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</si>
  <si>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</si>
  <si>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</si>
  <si>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</si>
  <si>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</si>
  <si>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</si>
  <si>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</si>
  <si>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</si>
  <si>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</si>
  <si>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</si>
  <si>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</si>
  <si>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</si>
  <si>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</si>
  <si>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</si>
  <si>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</si>
  <si>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</si>
  <si>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</si>
  <si>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</si>
  <si>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</si>
  <si>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</si>
  <si>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</si>
  <si>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</si>
  <si>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</si>
  <si>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</si>
  <si>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</si>
  <si>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</si>
  <si>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</si>
  <si>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</si>
  <si>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</si>
  <si>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</si>
  <si>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</si>
  <si>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</si>
  <si>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</si>
  <si>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</si>
  <si>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</si>
  <si>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</si>
  <si>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</si>
  <si>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</si>
  <si>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</si>
  <si>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</si>
  <si>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</si>
  <si>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</si>
  <si>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</si>
  <si>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</si>
  <si>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</si>
  <si>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</si>
  <si>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</si>
  <si>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</si>
  <si>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</si>
  <si>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</si>
  <si>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</si>
  <si>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</si>
  <si>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</si>
  <si>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</si>
  <si>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</si>
  <si>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</si>
  <si>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</si>
  <si>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</si>
  <si>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</si>
  <si>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</si>
  <si>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</si>
  <si>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</si>
  <si>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</si>
  <si>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</si>
  <si>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</si>
  <si>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</si>
  <si>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</si>
  <si>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</si>
  <si>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</si>
  <si>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</si>
  <si>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</si>
  <si>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</si>
  <si>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</si>
  <si>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</si>
  <si>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</si>
  <si>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</si>
  <si>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</si>
  <si>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</si>
  <si>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</si>
  <si>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</si>
  <si>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</si>
  <si>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</si>
  <si>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</si>
  <si>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</si>
  <si>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</si>
  <si>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</si>
  <si>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</si>
  <si>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</si>
  <si>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</si>
  <si>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</si>
  <si>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</si>
  <si>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</si>
  <si>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</si>
  <si>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</si>
  <si>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</si>
  <si>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</si>
  <si>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</si>
  <si>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</si>
  <si>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</si>
  <si>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</si>
  <si>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</si>
  <si>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</si>
  <si>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</si>
  <si>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</si>
  <si>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</si>
  <si>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</si>
  <si>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</si>
  <si>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</si>
  <si>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</si>
  <si>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</si>
  <si>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</si>
  <si>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</si>
  <si>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</si>
  <si>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</si>
  <si>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</si>
  <si>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</si>
  <si>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</si>
  <si>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</si>
  <si>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</si>
  <si>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</si>
  <si>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</si>
  <si>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</si>
  <si>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</si>
  <si>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</si>
  <si>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</si>
  <si>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</si>
  <si>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</si>
  <si>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</si>
  <si>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</si>
  <si>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</si>
  <si>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</si>
  <si>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</si>
  <si>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</si>
  <si>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</si>
  <si>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</si>
  <si>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</si>
  <si>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</si>
  <si>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</si>
  <si>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</si>
  <si>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</si>
  <si>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</si>
  <si>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</si>
  <si>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</si>
  <si>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</si>
  <si>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</si>
  <si>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</si>
  <si>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</si>
  <si>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</si>
  <si>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</si>
  <si>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</si>
  <si>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</si>
  <si>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</si>
  <si>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</si>
  <si>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</si>
  <si>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</si>
  <si>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</si>
  <si>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</si>
  <si>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</si>
  <si>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</si>
  <si>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</si>
  <si>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</si>
  <si>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</si>
  <si>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</si>
  <si>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</si>
  <si>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</si>
  <si>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</si>
  <si>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</si>
  <si>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</si>
  <si>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</si>
  <si>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</si>
  <si>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</si>
  <si>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</si>
  <si>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</si>
  <si>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</si>
  <si>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</si>
  <si>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</si>
  <si>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</si>
  <si>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</si>
  <si>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</si>
  <si>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</si>
  <si>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</si>
  <si>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</si>
  <si>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</si>
  <si>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</si>
  <si>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</si>
  <si>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</si>
  <si>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</si>
  <si>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</si>
  <si>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</si>
  <si>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</si>
  <si>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</si>
  <si>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</si>
  <si>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</si>
  <si>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</si>
  <si>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</si>
  <si>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</si>
  <si>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</si>
  <si>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</si>
  <si>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</si>
  <si>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</si>
  <si>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</si>
  <si>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</si>
  <si>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</si>
  <si>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</si>
  <si>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</si>
  <si>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</si>
  <si>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</si>
  <si>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</si>
  <si>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</si>
  <si>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</si>
  <si>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</si>
  <si>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</si>
  <si>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</si>
  <si>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</si>
  <si>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</si>
  <si>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</si>
  <si>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</si>
  <si>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</si>
  <si>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</si>
  <si>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</si>
  <si>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</si>
  <si>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</si>
  <si>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</si>
  <si>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</si>
  <si>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</si>
  <si>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</si>
  <si>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</si>
  <si>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</si>
  <si>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</si>
  <si>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</si>
  <si>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</si>
  <si>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</si>
  <si>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</si>
  <si>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</si>
  <si>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</si>
  <si>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</si>
  <si>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</si>
  <si>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</si>
  <si>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</si>
  <si>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</si>
  <si>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</si>
  <si>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</si>
  <si>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</si>
  <si>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</si>
  <si>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</si>
  <si>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</si>
  <si>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</si>
  <si>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</si>
  <si>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</si>
  <si>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</si>
  <si>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</si>
  <si>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</si>
  <si>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</si>
  <si>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</si>
  <si>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</si>
  <si>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</si>
  <si>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</si>
  <si>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</si>
  <si>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</si>
  <si>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</si>
  <si>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</si>
  <si>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</si>
  <si>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</si>
  <si>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</si>
  <si>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</si>
  <si>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</si>
  <si>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</si>
  <si>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</si>
  <si>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</si>
  <si>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</si>
  <si>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</si>
  <si>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</si>
  <si>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</si>
  <si>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</si>
  <si>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</si>
  <si>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</si>
  <si>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</si>
  <si>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</si>
  <si>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</si>
  <si>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</si>
  <si>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</si>
  <si>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</si>
  <si>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</si>
  <si>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</si>
  <si>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</si>
  <si>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</si>
  <si>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</si>
  <si>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</si>
  <si>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</si>
  <si>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</si>
  <si>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</si>
  <si>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</si>
  <si>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</si>
  <si>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</si>
  <si>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</si>
  <si>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</si>
  <si>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</si>
  <si>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</si>
  <si>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</si>
  <si>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</si>
  <si>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</si>
  <si>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</si>
  <si>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</si>
  <si>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</si>
  <si>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</si>
  <si>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</si>
  <si>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</si>
  <si>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</si>
  <si>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</si>
  <si>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</si>
  <si>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</si>
  <si>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</si>
  <si>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</si>
  <si>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</si>
  <si>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</si>
  <si>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</si>
  <si>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</si>
  <si>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</si>
  <si>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</si>
  <si>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</si>
  <si>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</si>
  <si>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</si>
  <si>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</si>
  <si>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</si>
  <si>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</si>
  <si>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</si>
  <si>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</si>
  <si>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</si>
  <si>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</si>
  <si>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</si>
  <si>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</si>
  <si>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</si>
  <si>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</si>
  <si>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</si>
  <si>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</si>
  <si>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</si>
  <si>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</si>
  <si>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</si>
  <si>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</si>
  <si>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</si>
  <si>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</si>
  <si>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</si>
  <si>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</si>
  <si>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</si>
  <si>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</si>
  <si>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</si>
  <si>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</si>
  <si>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</si>
  <si>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</si>
  <si>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</si>
  <si>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</si>
  <si>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</si>
  <si>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</si>
  <si>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</si>
  <si>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</si>
  <si>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</si>
  <si>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</si>
  <si>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</si>
  <si>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</si>
  <si>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</si>
  <si>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</si>
  <si>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</si>
  <si>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</si>
  <si>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</si>
  <si>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</si>
  <si>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</si>
  <si>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</si>
  <si>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</si>
  <si>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</si>
  <si>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</si>
  <si>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</si>
  <si>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</si>
  <si>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</si>
  <si>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</si>
  <si>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</si>
  <si>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</si>
  <si>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</si>
  <si>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</si>
  <si>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</si>
  <si>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</si>
  <si>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</si>
  <si>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</si>
  <si>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</si>
  <si>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</si>
  <si>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</si>
  <si>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</si>
  <si>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</si>
  <si>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</si>
  <si>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</si>
  <si>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</si>
  <si>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</si>
  <si>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</si>
  <si>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</si>
  <si>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</si>
  <si>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</si>
  <si>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</si>
  <si>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</si>
  <si>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</si>
  <si>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</si>
  <si>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</si>
  <si>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</si>
  <si>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</si>
  <si>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</si>
  <si>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</si>
  <si>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</si>
  <si>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</si>
  <si>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</si>
  <si>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</si>
  <si>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</si>
  <si>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</si>
  <si>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</si>
  <si>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</si>
  <si>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</si>
  <si>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</si>
  <si>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</si>
  <si>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</si>
  <si>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</si>
  <si>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</si>
  <si>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</si>
  <si>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</si>
  <si>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</si>
  <si>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</si>
  <si>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</si>
  <si>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</si>
  <si>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</si>
  <si>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</si>
  <si>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</si>
  <si>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</si>
  <si>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</si>
  <si>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</si>
  <si>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</si>
  <si>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</si>
  <si>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</si>
  <si>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</si>
  <si>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</si>
  <si>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</si>
  <si>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</si>
  <si>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</si>
  <si>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</si>
  <si>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</si>
  <si>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</si>
  <si>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</si>
  <si>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</si>
  <si>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</si>
  <si>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</si>
  <si>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</si>
  <si>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</si>
  <si>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</si>
  <si>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</si>
  <si>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</si>
  <si>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</si>
  <si>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</si>
  <si>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</si>
  <si>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</si>
  <si>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</si>
  <si>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</si>
  <si>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</si>
  <si>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</si>
  <si>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</si>
  <si>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</si>
  <si>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</si>
  <si>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</si>
  <si>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</si>
  <si>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</si>
  <si>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</si>
  <si>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</si>
  <si>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</si>
  <si>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</si>
  <si>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</si>
  <si>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</si>
  <si>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</si>
  <si>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</si>
  <si>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</si>
  <si>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</si>
  <si>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</si>
  <si>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</si>
  <si>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</si>
  <si>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</si>
  <si>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</si>
  <si>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</si>
  <si>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</si>
  <si>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</si>
  <si>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</si>
  <si>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</si>
  <si>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</si>
  <si>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</si>
  <si>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</si>
  <si>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</si>
  <si>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</si>
  <si>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</si>
  <si>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</si>
  <si>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</si>
  <si>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</si>
  <si>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</si>
  <si>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</si>
  <si>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</si>
  <si>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</si>
  <si>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</si>
  <si>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</si>
  <si>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</si>
  <si>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</si>
  <si>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</si>
  <si>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</si>
  <si>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</si>
  <si>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</si>
  <si>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</si>
  <si>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</si>
  <si>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</si>
  <si>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</si>
  <si>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</si>
  <si>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</si>
  <si>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</si>
  <si>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</si>
  <si>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</si>
  <si>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</si>
  <si>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</si>
  <si>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</si>
  <si>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</si>
  <si>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</si>
  <si>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</si>
  <si>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</si>
  <si>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</si>
  <si>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</si>
  <si>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</si>
  <si>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</si>
  <si>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</si>
  <si>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</si>
  <si>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</si>
  <si>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</si>
  <si>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</si>
  <si>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</si>
  <si>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</si>
  <si>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</si>
  <si>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</si>
  <si>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</si>
  <si>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</si>
  <si>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</si>
  <si>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</si>
  <si>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</si>
  <si>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</si>
  <si>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</si>
  <si>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</si>
  <si>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</si>
  <si>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</si>
  <si>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</si>
  <si>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</si>
  <si>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</si>
  <si>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</si>
  <si>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</si>
  <si>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</si>
  <si>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</si>
  <si>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</si>
  <si>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</si>
  <si>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</si>
  <si>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</si>
  <si>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</si>
  <si>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</si>
  <si>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</si>
  <si>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</si>
  <si>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</si>
  <si>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</si>
  <si>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</si>
  <si>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</si>
  <si>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</si>
  <si>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</si>
  <si>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</si>
  <si>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</si>
  <si>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</si>
  <si>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</si>
  <si>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</si>
  <si>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</si>
  <si>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</si>
  <si>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</si>
  <si>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</si>
  <si>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</si>
  <si>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</si>
  <si>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</si>
  <si>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</si>
  <si>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</si>
  <si>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</si>
  <si>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</si>
  <si>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</si>
  <si>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</si>
  <si>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</si>
  <si>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</si>
  <si>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</si>
  <si>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</si>
  <si>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</si>
  <si>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</si>
  <si>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</si>
  <si>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</si>
  <si>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</si>
  <si>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</si>
  <si>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</si>
  <si>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</si>
  <si>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</si>
  <si>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</si>
  <si>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</si>
  <si>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</si>
  <si>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</si>
  <si>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</si>
  <si>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</si>
  <si>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</si>
  <si>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</si>
  <si>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</si>
  <si>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</si>
  <si>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</si>
  <si>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</si>
  <si>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</si>
  <si>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</si>
  <si>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</si>
  <si>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</si>
  <si>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</si>
  <si>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</si>
  <si>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</si>
  <si>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</si>
  <si>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</si>
  <si>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</si>
  <si>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</si>
  <si>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</si>
  <si>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</si>
  <si>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</si>
  <si>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</si>
  <si>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</si>
  <si>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</si>
  <si>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</si>
  <si>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</si>
  <si>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</si>
  <si>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</si>
  <si>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</si>
  <si>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</si>
  <si>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</si>
  <si>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</si>
  <si>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</si>
  <si>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</si>
  <si>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</si>
  <si>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</si>
  <si>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</si>
  <si>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</si>
  <si>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</si>
  <si>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</si>
  <si>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</si>
  <si>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</si>
  <si>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</si>
  <si>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</si>
  <si>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</si>
  <si>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</si>
  <si>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</si>
  <si>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</si>
  <si>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</si>
  <si>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</si>
  <si>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</si>
  <si>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</si>
  <si>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</si>
  <si>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</si>
  <si>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</si>
  <si>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</si>
  <si>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</si>
  <si>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</si>
  <si>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</si>
  <si>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</si>
  <si>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</si>
  <si>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</si>
  <si>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</si>
  <si>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</si>
  <si>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</si>
  <si>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</si>
  <si>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</si>
  <si>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</si>
  <si>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</si>
  <si>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</si>
  <si>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</si>
  <si>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</si>
  <si>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</si>
  <si>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</si>
  <si>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</si>
  <si>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</si>
  <si>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</si>
  <si>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</si>
  <si>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</si>
  <si>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</si>
  <si>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</si>
  <si>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</si>
  <si>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</si>
  <si>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</si>
  <si>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</si>
  <si>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</si>
  <si>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</si>
  <si>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</si>
  <si>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</si>
  <si>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</si>
  <si>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</si>
  <si>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</si>
  <si>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</si>
  <si>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</si>
  <si>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</si>
  <si>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</si>
  <si>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</si>
  <si>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</si>
  <si>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</si>
  <si>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</si>
  <si>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</si>
  <si>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</si>
  <si>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</si>
  <si>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</si>
  <si>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</si>
  <si>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</si>
  <si>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</si>
  <si>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</si>
  <si>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</si>
  <si>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</si>
  <si>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</si>
  <si>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</si>
  <si>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</si>
  <si>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</si>
  <si>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</si>
  <si>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</si>
  <si>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</si>
  <si>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</si>
  <si>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</si>
  <si>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</si>
  <si>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</si>
  <si>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</si>
  <si>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</si>
  <si>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</si>
  <si>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</si>
  <si>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</si>
  <si>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</si>
  <si>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</si>
  <si>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</si>
  <si>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</si>
  <si>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</si>
  <si>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</si>
  <si>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</si>
  <si>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</si>
  <si>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</si>
  <si>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</si>
  <si>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</si>
  <si>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</si>
  <si>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</si>
  <si>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</si>
  <si>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</si>
  <si>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</si>
  <si>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</si>
  <si>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</si>
  <si>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</si>
  <si>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</si>
  <si>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</si>
  <si>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</si>
  <si>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</si>
  <si>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</si>
  <si>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</si>
  <si>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</si>
  <si>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</si>
  <si>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</si>
  <si>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</si>
  <si>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</si>
  <si>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</si>
  <si>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</si>
  <si>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</si>
  <si>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</si>
  <si>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</si>
  <si>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</si>
  <si>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</si>
  <si>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</si>
  <si>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</si>
  <si>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</si>
  <si>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</si>
  <si>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</si>
  <si>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</si>
  <si>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</si>
  <si>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</si>
  <si>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</si>
  <si>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</si>
  <si>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</si>
  <si>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</si>
  <si>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</si>
  <si>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</si>
  <si>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</si>
  <si>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</si>
  <si>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</si>
  <si>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</si>
  <si>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</si>
  <si>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</si>
  <si>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</si>
  <si>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</si>
  <si>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</si>
  <si>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</si>
  <si>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</si>
  <si>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</si>
  <si>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</si>
  <si>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</si>
  <si>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</si>
  <si>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</si>
  <si>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</si>
  <si>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</si>
  <si>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</si>
  <si>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</si>
  <si>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</si>
  <si>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</si>
  <si>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</si>
  <si>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</si>
  <si>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</si>
  <si>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</si>
  <si>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</si>
  <si>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</si>
  <si>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</si>
  <si>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</si>
  <si>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</si>
  <si>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</si>
  <si>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</si>
  <si>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</si>
  <si>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</si>
  <si>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</si>
  <si>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</si>
  <si>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</si>
  <si>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</si>
  <si>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</si>
  <si>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</si>
  <si>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</si>
  <si>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</si>
  <si>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</si>
  <si>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</si>
  <si>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</si>
  <si>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</si>
  <si>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</si>
  <si>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</si>
  <si>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</si>
  <si>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</si>
  <si>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</si>
  <si>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</si>
  <si>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</si>
  <si>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</si>
  <si>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</si>
  <si>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</si>
  <si>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</si>
  <si>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</si>
  <si>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</si>
  <si>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</si>
  <si>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</si>
  <si>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</si>
  <si>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</si>
  <si>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</si>
  <si>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</si>
  <si>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</si>
  <si>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</si>
  <si>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</si>
  <si>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</si>
  <si>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</si>
  <si>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</si>
  <si>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</si>
  <si>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</si>
  <si>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</si>
  <si>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</si>
  <si>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</si>
  <si>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</si>
  <si>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</si>
  <si>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</si>
  <si>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</si>
  <si>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</si>
  <si>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</si>
  <si>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</si>
  <si>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</si>
  <si>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</si>
  <si>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</si>
  <si>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</si>
  <si>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</si>
  <si>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</si>
  <si>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</si>
  <si>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</si>
  <si>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</si>
  <si>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</si>
  <si>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</si>
  <si>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</si>
  <si>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</si>
  <si>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</si>
  <si>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</si>
  <si>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</si>
  <si>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</si>
  <si>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</si>
  <si>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</si>
  <si>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</si>
  <si>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</si>
  <si>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</si>
  <si>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</si>
  <si>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</si>
  <si>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</si>
  <si>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</si>
  <si>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</si>
  <si>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</si>
  <si>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</si>
  <si>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</si>
  <si>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</si>
  <si>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</si>
  <si>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</si>
  <si>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</si>
  <si>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</si>
  <si>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</si>
  <si>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</si>
  <si>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</si>
  <si>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</si>
  <si>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</si>
  <si>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</si>
  <si>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</si>
  <si>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</si>
  <si>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</si>
  <si>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</si>
  <si>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</si>
  <si>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</si>
  <si>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</si>
  <si>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</si>
  <si>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</si>
  <si>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</si>
  <si>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</si>
  <si>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</si>
  <si>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</si>
  <si>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</si>
  <si>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</si>
  <si>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</si>
  <si>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</si>
  <si>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</si>
  <si>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</si>
  <si>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</si>
  <si>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</si>
  <si>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</si>
  <si>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</si>
  <si>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</si>
  <si>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</si>
  <si>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</si>
  <si>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</si>
  <si>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</si>
  <si>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</si>
  <si>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</si>
  <si>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</si>
  <si>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</si>
  <si>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</si>
  <si>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</si>
  <si>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</si>
  <si>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</si>
  <si>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</si>
  <si>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</si>
  <si>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</si>
  <si>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</si>
  <si>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</si>
  <si>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</si>
  <si>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</si>
  <si>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</si>
  <si>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</si>
  <si>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</si>
  <si>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</si>
  <si>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</si>
  <si>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</si>
  <si>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</si>
  <si>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</si>
  <si>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</si>
  <si>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</si>
  <si>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</si>
  <si>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</si>
  <si>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</si>
  <si>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</si>
  <si>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</si>
  <si>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</si>
  <si>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</si>
  <si>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</si>
  <si>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</si>
  <si>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</si>
  <si>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</si>
  <si>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</si>
  <si>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</si>
  <si>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</si>
  <si>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</si>
  <si>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</si>
  <si>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</si>
  <si>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</si>
  <si>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</si>
  <si>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</si>
  <si>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</si>
  <si>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</si>
  <si>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</si>
  <si>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</si>
  <si>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</si>
  <si>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</si>
  <si>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</si>
  <si>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</si>
  <si>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</si>
  <si>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</si>
  <si>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</si>
  <si>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</si>
  <si>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</si>
  <si>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</si>
  <si>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</si>
  <si>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</si>
  <si>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</si>
  <si>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</si>
  <si>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</si>
  <si>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</si>
  <si>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</si>
  <si>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</si>
  <si>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</si>
  <si>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</si>
  <si>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</si>
  <si>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</si>
  <si>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</si>
  <si>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</si>
  <si>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</si>
  <si>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</si>
  <si>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</si>
  <si>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</si>
  <si>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</si>
  <si>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</si>
  <si>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</si>
  <si>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</si>
  <si>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</si>
  <si>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</si>
  <si>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</si>
  <si>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</si>
  <si>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</si>
  <si>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</si>
  <si>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</si>
  <si>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</si>
  <si>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</si>
  <si>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</si>
  <si>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</si>
  <si>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</si>
  <si>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</si>
  <si>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</si>
  <si>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</si>
  <si>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</si>
  <si>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</si>
  <si>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</si>
  <si>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</si>
  <si>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</si>
  <si>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</si>
  <si>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</si>
  <si>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</si>
  <si>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</si>
  <si>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</si>
  <si>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</si>
  <si>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</si>
  <si>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</si>
  <si>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</si>
  <si>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</si>
  <si>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</si>
  <si>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</si>
  <si>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</si>
  <si>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</si>
  <si>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</si>
  <si>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</si>
  <si>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</si>
  <si>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</si>
  <si>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</si>
  <si>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</si>
  <si>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</si>
  <si>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</si>
  <si>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</si>
  <si>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</si>
  <si>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</si>
  <si>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</si>
  <si>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</si>
  <si>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</si>
  <si>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</si>
  <si>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</si>
  <si>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</si>
  <si>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</si>
  <si>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</si>
  <si>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</si>
  <si>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</si>
  <si>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</si>
  <si>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</si>
  <si>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</si>
  <si>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</si>
  <si>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</si>
  <si>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</si>
  <si>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</si>
  <si>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</si>
  <si>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</si>
  <si>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</si>
  <si>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</si>
  <si>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</si>
  <si>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</si>
  <si>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</si>
  <si>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</si>
  <si>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</si>
  <si>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</si>
  <si>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</si>
  <si>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</si>
  <si>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</si>
  <si>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</si>
  <si>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</si>
  <si>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</si>
  <si>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</si>
  <si>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</si>
  <si>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</si>
  <si>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</si>
  <si>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</si>
  <si>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</si>
  <si>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</si>
  <si>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</si>
  <si>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</si>
  <si>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</si>
  <si>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</si>
  <si>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</si>
  <si>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</si>
  <si>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</si>
  <si>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</si>
  <si>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</si>
  <si>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</si>
  <si>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</si>
  <si>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</si>
  <si>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</si>
  <si>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</si>
  <si>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</si>
  <si>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</si>
  <si>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</si>
  <si>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</si>
  <si>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</si>
  <si>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</si>
  <si>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</si>
  <si>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</si>
  <si>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</si>
  <si>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</si>
  <si>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</si>
  <si>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</si>
  <si>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</si>
  <si>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</si>
  <si>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</si>
  <si>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</si>
  <si>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</si>
  <si>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</si>
  <si>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</si>
  <si>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</si>
  <si>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</si>
  <si>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</si>
  <si>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</si>
  <si>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</si>
  <si>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</si>
  <si>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</si>
  <si>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</si>
  <si>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</si>
  <si>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</si>
  <si>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</si>
  <si>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</si>
  <si>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</si>
  <si>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</si>
  <si>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</si>
  <si>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</si>
  <si>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</si>
  <si>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</si>
  <si>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</si>
  <si>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</si>
  <si>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</si>
  <si>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</si>
  <si>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</si>
  <si>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</si>
  <si>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</si>
  <si>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</si>
  <si>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</si>
  <si>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</si>
  <si>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</si>
  <si>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</si>
  <si>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</si>
  <si>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</si>
  <si>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</si>
  <si>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</si>
  <si>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</si>
  <si>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</si>
  <si>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</si>
  <si>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</si>
  <si>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</si>
  <si>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</si>
  <si>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</si>
  <si>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</si>
  <si>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</si>
  <si>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</si>
  <si>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</si>
  <si>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</si>
  <si>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</si>
  <si>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</si>
  <si>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</si>
  <si>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</si>
  <si>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</si>
  <si>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</si>
  <si>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</si>
  <si>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</si>
  <si>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</si>
  <si>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</si>
  <si>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</si>
  <si>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</si>
  <si>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</si>
  <si>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</si>
  <si>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</si>
  <si>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</si>
  <si>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</si>
  <si>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</si>
  <si>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</si>
  <si>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</si>
  <si>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</si>
  <si>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</si>
  <si>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</si>
  <si>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</si>
  <si>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</si>
  <si>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</si>
  <si>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</si>
  <si>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</si>
  <si>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</si>
  <si>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</si>
  <si>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</si>
  <si>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</si>
  <si>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</si>
  <si>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</si>
  <si>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</si>
  <si>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</si>
  <si>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</si>
  <si>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</si>
  <si>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</si>
  <si>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</si>
  <si>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</si>
  <si>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</si>
  <si>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</si>
  <si>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</si>
  <si>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</si>
  <si>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</si>
  <si>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</si>
  <si>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</si>
  <si>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</si>
  <si>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</si>
  <si>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</si>
  <si>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</si>
  <si>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</si>
  <si>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</si>
  <si>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</si>
  <si>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</si>
  <si>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</si>
  <si>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</si>
  <si>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</si>
  <si>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</si>
  <si>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</si>
  <si>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</si>
  <si>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</si>
  <si>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</si>
  <si>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</si>
  <si>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</si>
  <si>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</si>
  <si>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</si>
  <si>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</si>
  <si>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</si>
  <si>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</si>
  <si>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</si>
  <si>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</si>
  <si>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</si>
  <si>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</si>
  <si>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</si>
  <si>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</si>
  <si>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</si>
  <si>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</si>
  <si>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</si>
  <si>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</si>
  <si>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</si>
  <si>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</si>
  <si>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</si>
  <si>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</si>
  <si>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</si>
  <si>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</si>
  <si>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</si>
  <si>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</si>
  <si>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</si>
  <si>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</si>
  <si>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</si>
  <si>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</si>
  <si>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</si>
  <si>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</si>
  <si>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</si>
  <si>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</si>
  <si>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</si>
  <si>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</si>
  <si>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</si>
  <si>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</si>
  <si>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</si>
  <si>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</si>
  <si>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</si>
  <si>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</si>
  <si>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</si>
  <si>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</si>
  <si>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</si>
  <si>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</si>
  <si>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</si>
  <si>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</si>
  <si>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</si>
  <si>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</si>
  <si>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</si>
  <si>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</si>
  <si>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</si>
  <si>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</si>
  <si>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</si>
  <si>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</si>
  <si>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</si>
  <si>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</si>
  <si>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</si>
  <si>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</si>
  <si>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</si>
  <si>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</si>
  <si>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</si>
  <si>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</si>
  <si>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</si>
  <si>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</si>
  <si>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</si>
  <si>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</si>
  <si>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</si>
  <si>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</si>
  <si>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</si>
  <si>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</si>
  <si>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</si>
  <si>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</si>
  <si>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</si>
  <si>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</si>
  <si>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</si>
  <si>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</si>
  <si>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</si>
  <si>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</si>
  <si>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</si>
  <si>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</si>
  <si>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</si>
  <si>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</si>
  <si>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</si>
  <si>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</si>
  <si>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</si>
  <si>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</si>
  <si>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</si>
  <si>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</si>
  <si>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</si>
  <si>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</si>
  <si>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</si>
  <si>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</si>
  <si>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</si>
  <si>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</si>
  <si>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</si>
  <si>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</si>
  <si>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</si>
  <si>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</si>
  <si>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</si>
  <si>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</si>
  <si>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</si>
  <si>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</si>
  <si>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</si>
  <si>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</si>
  <si>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</si>
  <si>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</si>
  <si>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</si>
  <si>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</si>
  <si>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</si>
  <si>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</si>
  <si>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</si>
  <si>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</si>
  <si>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</si>
  <si>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</si>
  <si>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</si>
  <si>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</si>
  <si>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</si>
  <si>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</si>
  <si>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</si>
  <si>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</si>
  <si>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</si>
  <si>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</si>
  <si>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</si>
  <si>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</si>
  <si>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</si>
  <si>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</si>
  <si>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</si>
  <si>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</si>
  <si>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</si>
  <si>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</si>
  <si>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</si>
  <si>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</si>
  <si>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</si>
  <si>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</si>
  <si>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</si>
  <si>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</si>
  <si>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</si>
  <si>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</si>
  <si>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</si>
  <si>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</si>
  <si>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</si>
  <si>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</si>
  <si>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</si>
  <si>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</si>
  <si>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</si>
  <si>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</si>
  <si>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</si>
  <si>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</si>
  <si>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</si>
  <si>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</si>
  <si>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</si>
  <si>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</si>
  <si>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</si>
  <si>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</si>
  <si>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</si>
  <si>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</si>
  <si>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</si>
  <si>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</si>
  <si>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</si>
  <si>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</si>
  <si>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</si>
  <si>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</si>
  <si>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</si>
  <si>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</si>
  <si>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</si>
  <si>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</si>
  <si>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</si>
  <si>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</si>
  <si>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</si>
  <si>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</si>
  <si>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</si>
  <si>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</si>
  <si>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</si>
  <si>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</si>
  <si>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</si>
  <si>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</si>
  <si>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</si>
  <si>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</si>
  <si>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</si>
  <si>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</si>
  <si>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</si>
  <si>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</si>
  <si>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</si>
  <si>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</si>
  <si>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</si>
  <si>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</si>
  <si>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</si>
  <si>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</si>
  <si>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</si>
  <si>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</si>
  <si>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</si>
  <si>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</si>
  <si>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</si>
  <si>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</si>
  <si>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</si>
  <si>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</si>
  <si>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</si>
  <si>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</si>
  <si>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</si>
  <si>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</si>
  <si>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</si>
  <si>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</si>
  <si>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</si>
  <si>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</si>
  <si>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</si>
  <si>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</si>
  <si>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</si>
  <si>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</si>
  <si>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</si>
  <si>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</si>
  <si>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</si>
  <si>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</si>
  <si>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</si>
  <si>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</si>
  <si>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</si>
  <si>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</si>
  <si>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</si>
  <si>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</si>
  <si>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</si>
  <si>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</si>
  <si>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</si>
  <si>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</si>
  <si>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</si>
  <si>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</si>
  <si>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</si>
  <si>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</si>
  <si>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</si>
  <si>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</si>
  <si>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</si>
  <si>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</si>
  <si>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</si>
  <si>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</si>
  <si>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</si>
  <si>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</si>
  <si>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</si>
  <si>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</si>
  <si>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</si>
  <si>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</si>
  <si>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</si>
  <si>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</si>
  <si>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</si>
  <si>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</si>
  <si>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</si>
  <si>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</si>
  <si>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</si>
  <si>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</si>
  <si>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</si>
  <si>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</si>
  <si>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</si>
  <si>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</si>
  <si>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</si>
  <si>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</si>
  <si>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</si>
  <si>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</si>
  <si>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</si>
  <si>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</si>
  <si>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</si>
  <si>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</si>
  <si>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</si>
  <si>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</si>
  <si>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</si>
  <si>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</si>
  <si>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</si>
  <si>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</si>
  <si>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</si>
  <si>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</si>
  <si>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</si>
  <si>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</si>
  <si>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</si>
  <si>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</si>
  <si>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</si>
  <si>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</si>
  <si>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</si>
  <si>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</si>
  <si>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</si>
  <si>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</si>
  <si>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</si>
  <si>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</si>
  <si>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</si>
  <si>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</si>
  <si>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</si>
  <si>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</si>
  <si>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</si>
  <si>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</si>
  <si>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</si>
  <si>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</si>
  <si>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</si>
  <si>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</si>
  <si>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</si>
  <si>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</si>
  <si>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</si>
  <si>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</si>
  <si>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</si>
  <si>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</si>
  <si>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</si>
  <si>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</si>
  <si>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</si>
  <si>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</si>
  <si>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</si>
  <si>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</si>
  <si>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</si>
  <si>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</si>
  <si>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</si>
  <si>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</si>
  <si>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</si>
  <si>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</si>
  <si>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</si>
  <si>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</si>
  <si>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</si>
  <si>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</si>
  <si>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</si>
  <si>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</si>
  <si>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</si>
  <si>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</si>
  <si>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</si>
  <si>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</si>
  <si>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</si>
  <si>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</si>
  <si>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</si>
  <si>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</si>
  <si>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</si>
  <si>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</si>
  <si>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</si>
  <si>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</si>
  <si>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</si>
  <si>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</si>
  <si>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</si>
  <si>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</si>
  <si>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</si>
  <si>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</si>
  <si>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</si>
  <si>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</si>
  <si>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</si>
  <si>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</si>
  <si>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</si>
  <si>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</si>
  <si>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</si>
  <si>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</si>
  <si>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</si>
  <si>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</si>
  <si>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</si>
  <si>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</si>
  <si>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</si>
  <si>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</si>
  <si>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</si>
  <si>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</si>
  <si>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</si>
  <si>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</si>
  <si>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</si>
  <si>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</si>
  <si>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</si>
  <si>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</si>
  <si>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</si>
  <si>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</si>
  <si>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</si>
  <si>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</si>
  <si>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</si>
  <si>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</si>
  <si>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</si>
  <si>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</si>
  <si>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</si>
  <si>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</si>
  <si>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</si>
  <si>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</si>
  <si>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</si>
  <si>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</si>
  <si>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</si>
  <si>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</si>
  <si>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</si>
  <si>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</si>
  <si>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</si>
  <si>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</si>
  <si>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</si>
  <si>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</si>
  <si>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</si>
  <si>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</si>
  <si>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</si>
  <si>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</si>
  <si>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</si>
  <si>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</si>
  <si>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</si>
  <si>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</si>
  <si>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</si>
  <si>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</si>
  <si>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</si>
  <si>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</si>
  <si>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</si>
  <si>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</si>
  <si>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</si>
  <si>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</si>
  <si>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</si>
  <si>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</si>
  <si>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</si>
  <si>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</si>
  <si>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</si>
  <si>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</si>
  <si>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</si>
  <si>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</si>
  <si>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</si>
  <si>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</si>
  <si>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</si>
  <si>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</si>
  <si>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</si>
  <si>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</si>
  <si>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</si>
  <si>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</si>
  <si>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</si>
  <si>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</si>
  <si>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</si>
  <si>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</si>
  <si>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</si>
  <si>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</si>
  <si>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</si>
  <si>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</si>
  <si>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</si>
  <si>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</si>
  <si>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</si>
  <si>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</si>
  <si>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</si>
  <si>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</si>
  <si>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</si>
  <si>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</si>
  <si>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</si>
  <si>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</si>
  <si>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</si>
  <si>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</si>
  <si>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</si>
  <si>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</si>
  <si>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</si>
  <si>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</si>
  <si>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</si>
  <si>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</si>
  <si>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</si>
  <si>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</si>
  <si>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</si>
  <si>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</si>
  <si>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</si>
  <si>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</si>
  <si>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</si>
  <si>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</si>
  <si>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</si>
  <si>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</si>
  <si>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</si>
  <si>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</si>
  <si>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</si>
  <si>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</si>
  <si>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</si>
  <si>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</si>
  <si>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</si>
  <si>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</si>
  <si>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</si>
  <si>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</si>
  <si>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</si>
  <si>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</si>
  <si>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</si>
  <si>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</si>
  <si>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</si>
  <si>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</si>
  <si>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</si>
  <si>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</si>
  <si>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</si>
  <si>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</si>
  <si>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</si>
  <si>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</si>
  <si>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</si>
  <si>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</si>
  <si>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</si>
  <si>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</si>
  <si>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</si>
  <si>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</si>
  <si>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</si>
  <si>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</si>
  <si>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</si>
  <si>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</si>
  <si>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</si>
  <si>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</si>
  <si>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</si>
  <si>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</si>
  <si>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</si>
  <si>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</si>
  <si>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</si>
  <si>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</si>
  <si>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</si>
  <si>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</si>
  <si>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</si>
  <si>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</si>
  <si>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</si>
  <si>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</si>
  <si>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</si>
  <si>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</si>
  <si>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</si>
  <si>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</si>
  <si>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</si>
  <si>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</si>
  <si>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</si>
  <si>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</si>
  <si>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</si>
  <si>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</si>
  <si>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</si>
  <si>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</si>
  <si>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</si>
  <si>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</si>
  <si>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</si>
  <si>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</si>
  <si>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</si>
  <si>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</si>
  <si>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</si>
  <si>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</si>
  <si>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</si>
  <si>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</si>
  <si>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</si>
  <si>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</si>
  <si>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</si>
  <si>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</si>
  <si>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</si>
  <si>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</si>
  <si>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</si>
  <si>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</si>
  <si>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</si>
  <si>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</si>
  <si>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</si>
  <si>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</si>
  <si>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</si>
  <si>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</si>
  <si>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</si>
  <si>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</si>
  <si>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</si>
  <si>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</si>
  <si>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</si>
  <si>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</si>
  <si>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</si>
  <si>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</si>
  <si>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</si>
  <si>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</si>
  <si>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</si>
  <si>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</si>
  <si>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</si>
  <si>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</si>
  <si>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</si>
  <si>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</si>
  <si>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</si>
  <si>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</si>
  <si>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</si>
  <si>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</si>
  <si>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</si>
  <si>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</si>
  <si>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</si>
  <si>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</si>
  <si>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</si>
  <si>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</si>
  <si>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</si>
  <si>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</si>
  <si>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</si>
  <si>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</si>
  <si>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</si>
  <si>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</si>
  <si>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</si>
  <si>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</si>
  <si>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</si>
  <si>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</si>
  <si>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</si>
  <si>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</si>
  <si>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</si>
  <si>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</si>
  <si>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</si>
  <si>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</si>
  <si>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</si>
  <si>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</si>
  <si>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</si>
  <si>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</si>
  <si>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</si>
  <si>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</si>
  <si>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</si>
  <si>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</si>
  <si>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</si>
  <si>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</si>
  <si>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</si>
  <si>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</si>
  <si>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</si>
  <si>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</si>
  <si>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</si>
  <si>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</si>
  <si>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</si>
  <si>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</si>
  <si>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</si>
  <si>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</si>
  <si>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</si>
  <si>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</si>
  <si>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</si>
  <si>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</si>
  <si>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</si>
  <si>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</si>
  <si>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</si>
  <si>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</si>
  <si>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</si>
  <si>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</si>
  <si>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</si>
  <si>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</si>
  <si>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</si>
  <si>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</si>
  <si>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</si>
  <si>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</si>
  <si>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</si>
  <si>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</si>
  <si>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</si>
  <si>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</si>
  <si>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</si>
  <si>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</si>
  <si>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</si>
  <si>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</si>
  <si>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</si>
  <si>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</si>
  <si>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</si>
  <si>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</si>
  <si>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</si>
  <si>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</si>
  <si>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</si>
  <si>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</si>
  <si>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</si>
  <si>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</si>
  <si>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</si>
  <si>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</si>
  <si>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</si>
  <si>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</si>
  <si>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</si>
  <si>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</si>
  <si>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</si>
  <si>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</si>
  <si>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</si>
  <si>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</si>
  <si>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</si>
  <si>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</si>
  <si>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</si>
  <si>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</si>
  <si>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</si>
  <si>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</si>
  <si>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</si>
  <si>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</si>
  <si>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</si>
  <si>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</si>
  <si>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</si>
  <si>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</si>
  <si>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</si>
  <si>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</si>
  <si>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</si>
  <si>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</si>
  <si>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</si>
  <si>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</si>
  <si>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</si>
  <si>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</si>
  <si>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</si>
  <si>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</si>
  <si>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</si>
  <si>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</si>
  <si>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</si>
  <si>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</si>
  <si>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</si>
  <si>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</si>
  <si>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</si>
  <si>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</si>
  <si>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</si>
  <si>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</si>
  <si>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</si>
  <si>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</si>
  <si>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</si>
  <si>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</si>
  <si>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</si>
  <si>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</si>
  <si>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</si>
  <si>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</si>
  <si>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</si>
  <si>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</si>
  <si>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</si>
  <si>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</si>
  <si>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</si>
  <si>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</si>
  <si>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</si>
  <si>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</si>
  <si>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</si>
  <si>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</si>
  <si>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</si>
  <si>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</si>
  <si>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</si>
  <si>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</si>
  <si>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</si>
  <si>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</si>
  <si>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</si>
  <si>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</si>
  <si>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</si>
  <si>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</si>
  <si>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</si>
  <si>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</si>
  <si>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</si>
  <si>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</si>
  <si>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</si>
  <si>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</si>
  <si>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</si>
  <si>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</si>
  <si>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</si>
  <si>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</si>
  <si>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</si>
  <si>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</si>
  <si>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</si>
  <si>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</si>
  <si>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</si>
  <si>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</si>
  <si>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</si>
  <si>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</si>
  <si>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</si>
  <si>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</si>
  <si>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</si>
  <si>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</si>
  <si>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</si>
  <si>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</si>
  <si>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</si>
  <si>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</si>
  <si>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</si>
  <si>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</si>
  <si>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</si>
  <si>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</si>
  <si>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</si>
  <si>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</si>
  <si>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</si>
  <si>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</si>
  <si>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</si>
  <si>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</si>
  <si>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</si>
  <si>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</si>
  <si>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</si>
  <si>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</si>
  <si>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</si>
  <si>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</si>
  <si>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</si>
  <si>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</si>
  <si>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</si>
  <si>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</si>
  <si>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</si>
  <si>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</si>
  <si>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</si>
  <si>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</si>
  <si>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</si>
  <si>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</si>
  <si>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</si>
  <si>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</si>
  <si>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</si>
  <si>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</si>
  <si>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</si>
  <si>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</si>
  <si>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</si>
  <si>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</si>
  <si>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</si>
  <si>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</si>
  <si>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</si>
  <si>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</si>
  <si>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</si>
  <si>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</si>
  <si>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</si>
  <si>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</si>
  <si>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</si>
  <si>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</si>
  <si>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</si>
  <si>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</si>
  <si>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</si>
  <si>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</si>
  <si>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</si>
  <si>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</si>
  <si>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</si>
  <si>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</si>
  <si>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</si>
  <si>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</si>
  <si>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</si>
  <si>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</si>
  <si>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</si>
  <si>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</si>
  <si>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</si>
  <si>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</si>
  <si>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</si>
  <si>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</si>
  <si>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</si>
  <si>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</si>
  <si>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</si>
  <si>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</si>
  <si>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</si>
  <si>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</si>
  <si>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</si>
  <si>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</si>
  <si>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</si>
  <si>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</si>
  <si>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</si>
  <si>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</si>
  <si>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</si>
  <si>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</si>
  <si>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</si>
  <si>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</si>
  <si>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</si>
  <si>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</si>
  <si>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</si>
  <si>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</si>
  <si>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</si>
  <si>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</si>
  <si>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</si>
  <si>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</si>
  <si>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</si>
  <si>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</si>
  <si>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</si>
  <si>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</si>
  <si>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</si>
  <si>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</si>
  <si>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</si>
  <si>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</si>
  <si>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</si>
  <si>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</si>
  <si>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</si>
  <si>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</si>
  <si>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</si>
  <si>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</si>
  <si>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</si>
  <si>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</si>
  <si>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</si>
  <si>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</si>
  <si>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</si>
  <si>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</si>
  <si>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</si>
  <si>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</si>
  <si>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</si>
  <si>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</si>
  <si>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</si>
  <si>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</si>
  <si>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</si>
  <si>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</si>
  <si>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</si>
  <si>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</si>
  <si>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</si>
  <si>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</si>
  <si>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</si>
  <si>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</si>
  <si>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</si>
  <si>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</si>
  <si>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</si>
  <si>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</si>
  <si>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</si>
  <si>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</si>
  <si>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</si>
  <si>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</si>
  <si>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</si>
  <si>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</si>
  <si>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</si>
  <si>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</si>
  <si>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</si>
  <si>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</si>
  <si>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</si>
  <si>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</si>
  <si>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</si>
  <si>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</si>
  <si>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</si>
  <si>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</si>
  <si>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</si>
  <si>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</si>
  <si>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</si>
  <si>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</si>
  <si>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</si>
  <si>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</si>
  <si>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</si>
  <si>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</si>
  <si>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</si>
  <si>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</si>
  <si>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</si>
  <si>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</si>
  <si>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</si>
  <si>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</si>
  <si>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</si>
  <si>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</si>
  <si>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</si>
  <si>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</si>
  <si>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</si>
  <si>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</si>
  <si>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</si>
  <si>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</si>
  <si>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</si>
  <si>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</si>
  <si>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</si>
  <si>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</si>
  <si>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</si>
  <si>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</si>
  <si>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</si>
  <si>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</si>
  <si>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</si>
  <si>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</si>
  <si>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</si>
  <si>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</si>
  <si>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</si>
  <si>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</si>
  <si>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</si>
  <si>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</si>
  <si>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</si>
  <si>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</si>
  <si>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</si>
  <si>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</si>
  <si>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</si>
  <si>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</si>
  <si>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</si>
  <si>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</si>
  <si>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</si>
  <si>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</si>
  <si>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</si>
  <si>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</si>
  <si>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</si>
  <si>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</si>
  <si>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</si>
  <si>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</si>
  <si>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</si>
  <si>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</si>
  <si>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</si>
  <si>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</si>
  <si>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</si>
  <si>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</si>
  <si>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</si>
  <si>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</si>
  <si>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</si>
  <si>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</si>
  <si>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</si>
  <si>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</si>
  <si>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</si>
  <si>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</si>
  <si>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</si>
  <si>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</si>
  <si>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</si>
  <si>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</si>
  <si>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</si>
  <si>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</si>
  <si>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</si>
  <si>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</si>
  <si>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</si>
  <si>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</si>
  <si>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</si>
  <si>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</si>
  <si>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</si>
  <si>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</si>
  <si>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</si>
  <si>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</si>
  <si>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</si>
  <si>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</si>
  <si>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</si>
  <si>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</si>
  <si>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</si>
  <si>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</si>
  <si>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</si>
  <si>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</si>
  <si>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</si>
  <si>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</si>
  <si>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</si>
  <si>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</si>
  <si>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</si>
  <si>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</si>
  <si>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</si>
  <si>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</si>
  <si>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</si>
  <si>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</si>
  <si>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</si>
  <si>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</si>
  <si>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</si>
  <si>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</si>
  <si>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</si>
  <si>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</si>
  <si>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</si>
  <si>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</si>
  <si>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</si>
  <si>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</si>
  <si>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</si>
  <si>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</si>
  <si>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</si>
  <si>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</si>
  <si>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</si>
  <si>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</si>
  <si>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</si>
  <si>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</si>
  <si>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</si>
  <si>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</si>
  <si>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</si>
  <si>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</si>
  <si>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</si>
  <si>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</si>
  <si>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</si>
  <si>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</si>
  <si>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</si>
  <si>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</si>
  <si>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</si>
  <si>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</si>
  <si>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</si>
  <si>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</si>
  <si>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</si>
  <si>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</si>
  <si>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</si>
  <si>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</si>
  <si>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</si>
  <si>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</si>
  <si>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</si>
  <si>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</si>
  <si>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</si>
  <si>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</si>
  <si>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</si>
  <si>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</si>
  <si>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</si>
  <si>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</si>
  <si>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</si>
  <si>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</si>
  <si>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</si>
  <si>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</si>
  <si>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</si>
  <si>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</si>
  <si>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</si>
  <si>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</si>
  <si>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</si>
  <si>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</si>
  <si>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</si>
  <si>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</si>
  <si>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</si>
  <si>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</si>
  <si>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</si>
  <si>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</si>
  <si>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</si>
  <si>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</si>
  <si>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</si>
  <si>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</si>
  <si>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</si>
  <si>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</si>
  <si>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</si>
  <si>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</si>
  <si>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</si>
  <si>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</si>
  <si>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</si>
  <si>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</si>
  <si>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</si>
  <si>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</si>
  <si>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</si>
  <si>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</si>
  <si>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</si>
  <si>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</si>
  <si>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</si>
  <si>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</si>
  <si>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</si>
  <si>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</si>
  <si>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</si>
  <si>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</si>
  <si>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</si>
  <si>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</si>
  <si>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</si>
  <si>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</si>
  <si>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</si>
  <si>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</si>
  <si>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</si>
  <si>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</si>
  <si>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</si>
  <si>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</si>
  <si>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</si>
  <si>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</si>
  <si>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</si>
  <si>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</si>
  <si>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</si>
  <si>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</si>
  <si>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</si>
  <si>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</si>
  <si>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</si>
  <si>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</si>
  <si>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</si>
  <si>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</si>
  <si>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</si>
  <si>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</si>
  <si>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</si>
  <si>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</si>
  <si>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</si>
  <si>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</si>
  <si>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</si>
  <si>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</si>
  <si>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</si>
  <si>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</si>
  <si>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</si>
  <si>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</si>
  <si>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</si>
  <si>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</si>
  <si>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</si>
  <si>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</si>
  <si>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</si>
  <si>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</si>
  <si>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</si>
  <si>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</si>
  <si>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</si>
  <si>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</si>
  <si>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</si>
  <si>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</si>
  <si>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</si>
  <si>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</si>
  <si>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</si>
  <si>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</si>
  <si>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</si>
  <si>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</si>
  <si>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</si>
  <si>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</si>
  <si>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</si>
  <si>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</si>
  <si>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</si>
  <si>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</si>
  <si>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</si>
  <si>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</si>
  <si>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</si>
  <si>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</si>
  <si>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</si>
  <si>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</si>
  <si>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</si>
  <si>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</si>
  <si>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</si>
  <si>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</si>
  <si>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</si>
  <si>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</si>
  <si>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</si>
  <si>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</si>
  <si>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</si>
  <si>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</si>
  <si>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</si>
  <si>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</si>
  <si>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</si>
  <si>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</si>
  <si>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</si>
  <si>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</si>
  <si>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</si>
  <si>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</si>
  <si>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</si>
  <si>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</si>
  <si>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</si>
  <si>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</si>
  <si>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</si>
  <si>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</si>
  <si>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</si>
  <si>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</si>
  <si>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</si>
  <si>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</si>
  <si>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</si>
  <si>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</si>
  <si>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</si>
  <si>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</si>
  <si>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</si>
  <si>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</si>
  <si>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</si>
  <si>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</si>
  <si>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</si>
  <si>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</si>
  <si>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</si>
  <si>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</si>
  <si>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</si>
  <si>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</si>
  <si>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</si>
  <si>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</si>
  <si>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</si>
  <si>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</si>
  <si>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</si>
  <si>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</si>
  <si>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</si>
  <si>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</si>
  <si>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</si>
  <si>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</si>
  <si>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</si>
  <si>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</si>
  <si>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</si>
  <si>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</si>
  <si>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</si>
  <si>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</si>
  <si>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</si>
  <si>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</si>
  <si>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</si>
  <si>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</si>
  <si>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</si>
  <si>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</si>
  <si>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</si>
  <si>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</si>
  <si>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</si>
  <si>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</si>
  <si>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</si>
  <si>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</si>
  <si>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</si>
  <si>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</si>
  <si>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</si>
  <si>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</si>
  <si>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</si>
  <si>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</si>
  <si>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</si>
  <si>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</si>
  <si>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</si>
  <si>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</si>
  <si>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</si>
  <si>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</si>
  <si>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</si>
  <si>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</si>
  <si>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</si>
  <si>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</si>
  <si>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</si>
  <si>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</si>
  <si>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</si>
  <si>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</si>
  <si>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</si>
  <si>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</si>
  <si>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</si>
  <si>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</si>
  <si>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</si>
  <si>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</si>
  <si>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</si>
  <si>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</si>
  <si>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</si>
  <si>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</si>
  <si>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</si>
  <si>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</si>
  <si>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</si>
  <si>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</si>
  <si>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</si>
  <si>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</si>
  <si>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</si>
  <si>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</si>
  <si>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</si>
  <si>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</si>
  <si>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</si>
  <si>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</si>
  <si>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</si>
  <si>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</si>
  <si>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</si>
  <si>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</si>
  <si>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</si>
  <si>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</si>
  <si>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</si>
  <si>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</si>
  <si>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</si>
  <si>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</si>
  <si>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</si>
  <si>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</si>
  <si>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</si>
  <si>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</si>
  <si>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</si>
  <si>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</si>
  <si>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</si>
  <si>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</si>
  <si>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</si>
  <si>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</si>
  <si>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</si>
  <si>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</si>
  <si>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</si>
  <si>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</si>
  <si>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</si>
  <si>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</si>
  <si>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</si>
  <si>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</si>
  <si>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</si>
  <si>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</si>
  <si>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</si>
  <si>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</si>
  <si>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</si>
  <si>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</si>
  <si>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</si>
  <si>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</si>
  <si>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</si>
  <si>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</si>
  <si>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</si>
  <si>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</si>
  <si>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</si>
  <si>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</si>
  <si>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</si>
  <si>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</si>
  <si>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</si>
  <si>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</si>
  <si>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</si>
  <si>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</si>
  <si>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</si>
  <si>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</si>
  <si>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</si>
  <si>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</si>
  <si>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</si>
  <si>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</si>
  <si>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</si>
  <si>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</si>
  <si>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</si>
  <si>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</si>
  <si>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</si>
  <si>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</si>
  <si>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</si>
  <si>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</si>
  <si>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</si>
  <si>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</si>
  <si>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</si>
  <si>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</si>
  <si>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</si>
  <si>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</si>
  <si>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</si>
  <si>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</si>
  <si>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</si>
  <si>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</si>
  <si>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</si>
  <si>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</si>
  <si>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</si>
  <si>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</si>
  <si>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</si>
  <si>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</si>
  <si>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</si>
  <si>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</si>
  <si>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</si>
  <si>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</si>
  <si>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</si>
  <si>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</si>
  <si>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</si>
  <si>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</si>
  <si>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</si>
  <si>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</si>
  <si>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</si>
  <si>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</si>
  <si>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</si>
  <si>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</si>
  <si>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</si>
  <si>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</si>
  <si>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</si>
  <si>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</si>
  <si>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</si>
  <si>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</si>
  <si>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</si>
  <si>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</si>
  <si>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</si>
  <si>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</si>
  <si>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</si>
  <si>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</si>
  <si>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</si>
  <si>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</si>
  <si>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</si>
  <si>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</si>
  <si>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</si>
  <si>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</si>
  <si>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</si>
  <si>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</si>
  <si>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</si>
  <si>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</si>
  <si>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</si>
  <si>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</si>
  <si>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</si>
  <si>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</si>
  <si>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</si>
  <si>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</si>
  <si>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</si>
  <si>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</si>
  <si>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</si>
  <si>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</si>
  <si>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</si>
  <si>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</si>
  <si>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</si>
  <si>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</si>
  <si>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</si>
  <si>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</si>
  <si>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</si>
  <si>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</si>
  <si>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</si>
  <si>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</si>
  <si>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</si>
  <si>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</si>
  <si>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</si>
  <si>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</si>
  <si>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</si>
  <si>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</si>
  <si>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</si>
  <si>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</si>
  <si>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</si>
  <si>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</si>
  <si>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</si>
  <si>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</si>
  <si>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</si>
  <si>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</si>
  <si>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</si>
  <si>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</si>
  <si>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</si>
  <si>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</si>
  <si>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</si>
  <si>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</si>
  <si>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</si>
  <si>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</si>
  <si>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</si>
  <si>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</si>
  <si>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</si>
  <si>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</si>
  <si>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</si>
  <si>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</si>
  <si>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</si>
  <si>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</si>
  <si>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</si>
  <si>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</si>
  <si>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</si>
  <si>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</si>
  <si>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</si>
  <si>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</si>
  <si>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</si>
  <si>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</si>
  <si>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</si>
  <si>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</si>
  <si>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</si>
  <si>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</si>
  <si>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</si>
  <si>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</si>
  <si>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</si>
  <si>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</si>
  <si>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</si>
  <si>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</si>
  <si>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</si>
  <si>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</si>
  <si>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</si>
  <si>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</si>
  <si>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</si>
  <si>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</si>
  <si>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</si>
  <si>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</si>
  <si>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</si>
  <si>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</si>
  <si>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</si>
  <si>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</si>
  <si>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</si>
  <si>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</si>
  <si>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</si>
  <si>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</si>
  <si>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</si>
  <si>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</si>
  <si>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</si>
  <si>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</si>
  <si>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</si>
  <si>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</si>
  <si>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</si>
  <si>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</si>
  <si>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</si>
  <si>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</si>
  <si>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</si>
  <si>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</si>
  <si>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</si>
  <si>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</si>
  <si>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</si>
  <si>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</si>
  <si>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</si>
  <si>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</si>
  <si>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</si>
  <si>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</si>
  <si>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</si>
  <si>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</si>
  <si>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</si>
  <si>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</si>
  <si>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</si>
  <si>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</si>
  <si>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</si>
  <si>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</si>
  <si>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</si>
  <si>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</si>
  <si>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</si>
  <si>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</si>
  <si>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</si>
  <si>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</si>
  <si>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</si>
  <si>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</si>
  <si>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</si>
  <si>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</si>
  <si>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</si>
  <si>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</si>
  <si>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</si>
  <si>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</si>
  <si>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</si>
  <si>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</si>
  <si>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</si>
  <si>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</si>
  <si>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</si>
  <si>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</si>
  <si>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</si>
  <si>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</si>
  <si>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</si>
  <si>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</si>
  <si>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</si>
  <si>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</si>
  <si>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</si>
  <si>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</si>
  <si>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</si>
  <si>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</si>
  <si>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</si>
  <si>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</si>
  <si>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</si>
  <si>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</si>
  <si>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</si>
  <si>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</si>
  <si>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</si>
  <si>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</si>
  <si>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</si>
  <si>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</si>
  <si>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</si>
  <si>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</si>
  <si>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</si>
  <si>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</si>
  <si>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</si>
  <si>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</si>
  <si>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</si>
  <si>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</si>
  <si>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</si>
  <si>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</si>
  <si>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</si>
  <si>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</si>
  <si>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</si>
  <si>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</si>
  <si>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</si>
  <si>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</si>
  <si>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</si>
  <si>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</si>
  <si>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</si>
  <si>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</si>
  <si>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</si>
  <si>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</si>
  <si>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</si>
  <si>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</si>
  <si>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</si>
  <si>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</si>
  <si>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</si>
  <si>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</si>
  <si>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</si>
  <si>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</si>
  <si>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</si>
  <si>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</si>
  <si>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</si>
  <si>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</si>
  <si>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</si>
  <si>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</si>
  <si>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</si>
  <si>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</si>
  <si>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</si>
  <si>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</si>
  <si>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</si>
  <si>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</si>
  <si>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</si>
  <si>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</si>
  <si>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</si>
  <si>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</si>
  <si>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</si>
  <si>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</si>
  <si>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</si>
  <si>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</si>
  <si>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</si>
  <si>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</si>
  <si>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</si>
  <si>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</si>
  <si>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</si>
  <si>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</si>
  <si>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</si>
  <si>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</si>
  <si>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</si>
  <si>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</si>
  <si>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</si>
  <si>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</si>
  <si>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</si>
  <si>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</si>
  <si>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</si>
  <si>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</si>
  <si>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</si>
  <si>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</si>
  <si>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</si>
  <si>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</si>
  <si>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</si>
  <si>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</si>
  <si>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</si>
  <si>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</si>
  <si>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</si>
  <si>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</si>
  <si>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</si>
  <si>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</si>
  <si>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</si>
  <si>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</si>
  <si>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</si>
  <si>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</si>
  <si>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</si>
  <si>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</si>
  <si>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</si>
  <si>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</si>
  <si>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</si>
  <si>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</si>
  <si>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</si>
  <si>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</si>
  <si>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</si>
  <si>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</si>
  <si>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</si>
  <si>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</si>
  <si>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</si>
  <si>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</si>
  <si>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</si>
  <si>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</si>
  <si>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</si>
  <si>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</si>
  <si>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</si>
  <si>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</si>
  <si>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</si>
  <si>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</si>
  <si>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</si>
  <si>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</si>
  <si>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</si>
  <si>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</si>
  <si>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</si>
  <si>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</si>
  <si>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</si>
  <si>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</si>
  <si>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</si>
  <si>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</si>
  <si>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</si>
  <si>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</si>
  <si>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</si>
  <si>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</si>
  <si>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</si>
  <si>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</si>
  <si>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</si>
  <si>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</si>
  <si>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</si>
  <si>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</si>
  <si>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</si>
  <si>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</si>
  <si>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</si>
  <si>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</si>
  <si>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</si>
  <si>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</si>
  <si>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</si>
  <si>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</si>
  <si>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</si>
  <si>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</si>
  <si>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</si>
  <si>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</si>
  <si>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</si>
  <si>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</si>
  <si>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</si>
  <si>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</si>
  <si>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</si>
  <si>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</si>
  <si>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</si>
  <si>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</si>
  <si>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</si>
  <si>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</si>
  <si>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</si>
  <si>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</si>
  <si>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</si>
  <si>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</si>
  <si>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</si>
  <si>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</si>
  <si>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</si>
  <si>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</si>
  <si>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</si>
  <si>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</si>
  <si>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</si>
  <si>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</si>
  <si>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</si>
  <si>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</si>
  <si>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</si>
  <si>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</si>
  <si>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</si>
  <si>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</si>
  <si>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</si>
  <si>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</si>
  <si>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</si>
  <si>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</si>
  <si>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</si>
  <si>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</si>
  <si>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</si>
  <si>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</si>
  <si>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</si>
  <si>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</si>
  <si>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</si>
  <si>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</si>
  <si>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</si>
  <si>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</si>
  <si>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</si>
  <si>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</si>
  <si>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</si>
  <si>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</si>
  <si>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</si>
  <si>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</si>
  <si>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</si>
  <si>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</si>
  <si>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</si>
  <si>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</si>
  <si>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</si>
  <si>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</si>
  <si>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</si>
  <si>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</si>
  <si>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</si>
  <si>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</si>
  <si>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</si>
  <si>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</si>
  <si>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</si>
  <si>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</si>
  <si>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</si>
  <si>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</si>
  <si>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</si>
  <si>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</si>
  <si>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</si>
  <si>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</si>
  <si>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</si>
  <si>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</si>
  <si>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</si>
  <si>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</si>
  <si>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</si>
  <si>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</si>
  <si>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</si>
  <si>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</si>
  <si>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</si>
  <si>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</si>
  <si>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</si>
  <si>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</si>
  <si>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</si>
  <si>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</si>
  <si>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</si>
  <si>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</si>
  <si>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</si>
  <si>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</si>
  <si>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</si>
  <si>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</si>
  <si>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</si>
  <si>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</si>
  <si>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</si>
  <si>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</si>
  <si>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</si>
  <si>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</si>
  <si>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</si>
  <si>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</si>
  <si>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</si>
  <si>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</si>
  <si>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</si>
  <si>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</si>
  <si>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</si>
  <si>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</si>
  <si>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</si>
  <si>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</si>
  <si>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</si>
  <si>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</si>
  <si>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</si>
  <si>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</si>
  <si>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</si>
  <si>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</si>
  <si>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</si>
  <si>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</si>
  <si>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</si>
  <si>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</si>
  <si>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</si>
  <si>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</si>
  <si>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</si>
  <si>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</si>
  <si>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</si>
  <si>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</si>
  <si>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</si>
  <si>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</si>
  <si>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</si>
  <si>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</si>
  <si>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</si>
  <si>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</si>
  <si>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</si>
  <si>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</si>
  <si>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</si>
  <si>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</si>
  <si>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</si>
  <si>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</si>
  <si>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</si>
  <si>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</si>
  <si>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</si>
  <si>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</si>
  <si>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</si>
  <si>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</si>
  <si>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</si>
  <si>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</si>
  <si>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</si>
  <si>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</si>
  <si>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</si>
  <si>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</si>
  <si>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</si>
  <si>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</si>
  <si>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</si>
  <si>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</si>
  <si>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</si>
  <si>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</si>
  <si>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</si>
  <si>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</si>
  <si>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</si>
  <si>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</si>
  <si>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</si>
  <si>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</si>
  <si>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</si>
  <si>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</si>
  <si>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</si>
  <si>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</si>
  <si>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</si>
  <si>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</si>
  <si>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</si>
  <si>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</si>
  <si>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</si>
  <si>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</si>
  <si>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</si>
  <si>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</si>
  <si>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</si>
  <si>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</si>
  <si>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</si>
  <si>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</si>
  <si>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</si>
  <si>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</si>
  <si>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</si>
  <si>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</si>
  <si>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</si>
  <si>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</si>
  <si>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</si>
  <si>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</si>
  <si>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</si>
  <si>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</si>
  <si>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</si>
  <si>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</si>
  <si>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</si>
  <si>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</si>
  <si>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</si>
  <si>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</si>
  <si>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</si>
  <si>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</si>
  <si>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</si>
  <si>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</si>
  <si>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</si>
  <si>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</si>
  <si>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</si>
  <si>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</si>
  <si>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</si>
  <si>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</si>
  <si>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</si>
  <si>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</si>
  <si>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</si>
  <si>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</si>
  <si>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</si>
  <si>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</si>
  <si>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</si>
  <si>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</si>
  <si>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</si>
  <si>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</si>
  <si>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</si>
  <si>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</si>
  <si>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</si>
  <si>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</si>
  <si>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</si>
  <si>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</si>
  <si>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</si>
  <si>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</si>
  <si>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</si>
  <si>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</si>
  <si>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</si>
  <si>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</si>
  <si>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</si>
  <si>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</si>
  <si>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</si>
  <si>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</si>
  <si>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</si>
  <si>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</si>
  <si>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</si>
  <si>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</si>
  <si>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</si>
  <si>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</si>
  <si>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</si>
  <si>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</si>
  <si>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</si>
  <si>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</si>
  <si>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</si>
  <si>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</si>
  <si>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</si>
  <si>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</si>
  <si>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</si>
  <si>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</si>
  <si>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</si>
  <si>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</si>
  <si>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</si>
  <si>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</si>
  <si>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</si>
  <si>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</si>
  <si>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</si>
  <si>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</si>
  <si>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</si>
  <si>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</si>
  <si>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</si>
  <si>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</si>
  <si>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</si>
  <si>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</si>
  <si>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</si>
  <si>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</si>
  <si>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</si>
  <si>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</si>
  <si>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</si>
  <si>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</si>
  <si>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</si>
  <si>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</si>
  <si>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</si>
  <si>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</si>
  <si>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</si>
  <si>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</si>
  <si>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</si>
  <si>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</si>
  <si>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</si>
  <si>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</si>
  <si>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</si>
  <si>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</si>
  <si>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</si>
  <si>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</si>
  <si>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</si>
  <si>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</si>
  <si>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</si>
  <si>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</si>
  <si>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</si>
  <si>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</si>
  <si>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</si>
  <si>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</si>
  <si>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</si>
  <si>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</si>
  <si>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</si>
  <si>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</si>
  <si>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</si>
  <si>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</si>
  <si>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</si>
  <si>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</si>
  <si>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</si>
  <si>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</si>
  <si>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</si>
  <si>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</si>
  <si>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</si>
  <si>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</si>
  <si>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</si>
  <si>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</si>
  <si>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</si>
  <si>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</si>
  <si>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</si>
  <si>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</si>
  <si>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</si>
  <si>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</si>
  <si>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</si>
  <si>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</si>
  <si>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</si>
  <si>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</si>
  <si>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</si>
  <si>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</si>
  <si>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</si>
  <si>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</si>
  <si>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</si>
  <si>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</si>
  <si>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</si>
  <si>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</si>
  <si>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</si>
  <si>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</si>
  <si>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</si>
  <si>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</si>
  <si>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</si>
  <si>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</si>
  <si>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</si>
  <si>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</si>
  <si>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</si>
  <si>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</si>
  <si>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</si>
  <si>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</si>
  <si>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</si>
  <si>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</si>
  <si>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</si>
  <si>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</si>
  <si>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</si>
  <si>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</si>
  <si>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</si>
  <si>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</si>
  <si>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</si>
  <si>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</si>
  <si>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</si>
  <si>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</si>
  <si>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</si>
  <si>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</si>
  <si>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</si>
  <si>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</si>
  <si>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</si>
  <si>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</si>
  <si>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</si>
  <si>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</si>
  <si>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</si>
  <si>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</si>
  <si>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</si>
  <si>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</si>
  <si>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</si>
  <si>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</si>
  <si>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</si>
  <si>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</si>
  <si>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</si>
  <si>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</si>
  <si>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</si>
  <si>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</si>
  <si>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</si>
  <si>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</si>
  <si>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</si>
  <si>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</si>
  <si>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</si>
  <si>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</si>
  <si>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</si>
  <si>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</si>
  <si>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</si>
  <si>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</si>
  <si>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</si>
  <si>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</si>
  <si>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</si>
  <si>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</si>
  <si>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</si>
  <si>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</si>
  <si>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</si>
  <si>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</si>
  <si>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</si>
  <si>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</si>
  <si>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</si>
  <si>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</si>
  <si>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</si>
  <si>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</si>
  <si>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</si>
  <si>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</si>
  <si>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</si>
  <si>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</si>
  <si>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</si>
  <si>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</si>
  <si>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</si>
  <si>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</si>
  <si>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</si>
  <si>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</si>
  <si>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</si>
  <si>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</si>
  <si>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</si>
  <si>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</si>
  <si>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</si>
  <si>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</si>
  <si>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</si>
  <si>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</si>
  <si>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</si>
  <si>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</si>
  <si>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</si>
  <si>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</si>
  <si>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</si>
  <si>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</si>
  <si>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</si>
  <si>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</si>
  <si>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</si>
  <si>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</si>
  <si>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</si>
  <si>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</si>
  <si>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</si>
  <si>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</si>
  <si>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</si>
  <si>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</si>
  <si>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</si>
  <si>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</si>
  <si>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</si>
  <si>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</si>
  <si>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</si>
  <si>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</si>
  <si>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</si>
  <si>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</si>
  <si>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</si>
  <si>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</si>
  <si>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</si>
  <si>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</si>
  <si>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</si>
  <si>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</si>
  <si>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</si>
  <si>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</si>
  <si>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</si>
  <si>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</si>
  <si>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</si>
  <si>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</si>
  <si>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</si>
  <si>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</si>
  <si>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</si>
  <si>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</si>
  <si>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</si>
  <si>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</si>
  <si>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</si>
  <si>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</si>
  <si>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</si>
  <si>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</si>
  <si>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</si>
  <si>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</si>
  <si>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</si>
  <si>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</si>
  <si>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</si>
  <si>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</si>
  <si>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</si>
  <si>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</si>
  <si>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</si>
  <si>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</si>
  <si>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</si>
  <si>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</si>
  <si>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</si>
  <si>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</si>
  <si>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</si>
  <si>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</si>
  <si>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</si>
  <si>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</si>
  <si>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</si>
  <si>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</si>
  <si>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</si>
  <si>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</si>
  <si>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</si>
  <si>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</si>
  <si>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</si>
  <si>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</si>
  <si>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</si>
  <si>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</si>
  <si>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</si>
  <si>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</si>
  <si>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</si>
  <si>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</si>
  <si>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</si>
  <si>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</si>
  <si>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</si>
  <si>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</si>
  <si>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</si>
  <si>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</si>
  <si>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</si>
  <si>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</si>
  <si>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</si>
  <si>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</si>
  <si>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</si>
  <si>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</si>
  <si>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</si>
  <si>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</si>
  <si>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</si>
  <si>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</si>
  <si>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</si>
  <si>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</si>
  <si>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</si>
  <si>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</si>
  <si>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</si>
  <si>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</si>
  <si>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</si>
  <si>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</si>
  <si>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</si>
  <si>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</si>
  <si>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</si>
  <si>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</si>
  <si>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</si>
  <si>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</si>
  <si>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</si>
  <si>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</si>
  <si>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</si>
  <si>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</si>
  <si>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</si>
  <si>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</si>
  <si>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</si>
  <si>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</si>
  <si>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</si>
  <si>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</si>
  <si>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</si>
  <si>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</si>
  <si>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</si>
  <si>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</si>
  <si>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</si>
  <si>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</si>
  <si>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</si>
  <si>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</si>
  <si>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</si>
  <si>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</si>
  <si>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</si>
  <si>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</si>
  <si>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</si>
  <si>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</si>
  <si>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</si>
  <si>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</si>
  <si>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</si>
  <si>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</si>
  <si>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</si>
  <si>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</si>
  <si>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</si>
  <si>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</si>
  <si>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</si>
  <si>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</si>
  <si>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</si>
  <si>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</si>
  <si>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</si>
  <si>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</si>
  <si>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</si>
  <si>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</si>
  <si>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</si>
  <si>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</si>
  <si>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</si>
  <si>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</si>
  <si>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</si>
  <si>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</si>
  <si>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</si>
  <si>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</si>
  <si>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</si>
  <si>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</si>
  <si>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</si>
  <si>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</si>
  <si>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</si>
  <si>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</si>
  <si>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</si>
  <si>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</si>
  <si>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</si>
  <si>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</si>
  <si>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</si>
  <si>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</si>
  <si>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</si>
  <si>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</si>
  <si>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</si>
  <si>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</si>
  <si>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</si>
  <si>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</si>
  <si>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</si>
  <si>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</si>
  <si>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</si>
  <si>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</si>
  <si>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</si>
  <si>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</si>
  <si>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</si>
  <si>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</si>
  <si>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</si>
  <si>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</si>
  <si>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</si>
  <si>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</si>
  <si>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</si>
  <si>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</si>
  <si>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</si>
  <si>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</si>
  <si>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</si>
  <si>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</si>
  <si>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</si>
  <si>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</si>
  <si>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</si>
  <si>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</si>
  <si>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</si>
  <si>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</si>
  <si>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</si>
  <si>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</si>
  <si>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</si>
  <si>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</si>
  <si>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</si>
  <si>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</si>
  <si>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</si>
  <si>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</si>
  <si>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</si>
  <si>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</si>
  <si>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</si>
  <si>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</si>
  <si>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</si>
  <si>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</si>
  <si>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</si>
  <si>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</si>
  <si>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</si>
  <si>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</si>
  <si>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</si>
  <si>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</si>
  <si>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</si>
  <si>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</si>
  <si>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</si>
  <si>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</si>
  <si>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</si>
  <si>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</si>
  <si>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</si>
  <si>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</si>
  <si>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</si>
  <si>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</si>
  <si>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</si>
  <si>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</si>
  <si>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</si>
  <si>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</si>
  <si>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</si>
  <si>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</si>
  <si>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</si>
  <si>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</si>
  <si>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</si>
  <si>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</si>
  <si>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</si>
  <si>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</si>
  <si>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</si>
  <si>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</si>
  <si>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</si>
  <si>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</si>
  <si>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</si>
  <si>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</si>
  <si>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</si>
  <si>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</si>
  <si>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</si>
  <si>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</si>
  <si>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</si>
  <si>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</si>
  <si>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</si>
  <si>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</si>
  <si>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</si>
  <si>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</si>
  <si>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</si>
  <si>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</si>
  <si>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</si>
  <si>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</si>
  <si>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</si>
  <si>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</si>
  <si>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</si>
  <si>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</si>
  <si>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</si>
  <si>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</si>
  <si>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</si>
  <si>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</si>
  <si>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</si>
  <si>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</si>
  <si>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</si>
  <si>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</si>
  <si>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</si>
  <si>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</si>
  <si>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</si>
  <si>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</si>
  <si>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</si>
  <si>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</si>
  <si>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</si>
  <si>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</si>
  <si>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</si>
  <si>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</si>
  <si>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</si>
  <si>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</si>
  <si>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</si>
  <si>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</si>
  <si>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</si>
  <si>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</si>
  <si>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</si>
  <si>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</si>
  <si>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</si>
  <si>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</si>
  <si>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</si>
  <si>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</si>
  <si>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</si>
  <si>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</si>
  <si>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</si>
  <si>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</si>
  <si>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</si>
  <si>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</si>
  <si>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</si>
  <si>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</si>
  <si>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</si>
  <si>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</si>
  <si>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</si>
  <si>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</si>
  <si>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</si>
  <si>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</si>
  <si>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</si>
  <si>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</si>
  <si>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</si>
  <si>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</si>
  <si>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</si>
  <si>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</si>
  <si>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</si>
  <si>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</si>
  <si>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</si>
  <si>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</si>
  <si>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</si>
  <si>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</si>
  <si>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</si>
  <si>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</si>
  <si>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</si>
  <si>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</si>
  <si>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</si>
  <si>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</si>
  <si>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</si>
  <si>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</si>
  <si>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</si>
  <si>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</si>
  <si>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</si>
  <si>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</si>
  <si>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</si>
  <si>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</si>
  <si>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</si>
  <si>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</si>
  <si>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</si>
  <si>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</si>
  <si>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</si>
  <si>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</si>
  <si>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</si>
  <si>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</si>
  <si>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</si>
  <si>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</si>
  <si>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</si>
  <si>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</si>
  <si>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</si>
  <si>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</si>
  <si>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</si>
  <si>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</si>
  <si>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</si>
  <si>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</si>
  <si>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</si>
  <si>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</si>
  <si>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</si>
  <si>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</si>
  <si>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</si>
  <si>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</si>
  <si>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</si>
  <si>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</si>
  <si>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</si>
  <si>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</si>
  <si>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</si>
  <si>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</si>
  <si>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</si>
  <si>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</si>
  <si>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</si>
  <si>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</si>
  <si>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</si>
  <si>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</si>
  <si>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</si>
  <si>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</si>
  <si>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</si>
  <si>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</si>
  <si>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</si>
  <si>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</si>
  <si>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</si>
  <si>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</si>
  <si>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</si>
  <si>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</si>
  <si>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</si>
  <si>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</si>
  <si>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</si>
  <si>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</si>
  <si>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</si>
  <si>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</si>
  <si>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</si>
  <si>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</si>
  <si>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</si>
  <si>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</si>
  <si>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</si>
  <si>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</si>
  <si>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</si>
  <si>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</si>
  <si>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</si>
  <si>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</si>
  <si>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</si>
  <si>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</si>
  <si>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</si>
  <si>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</si>
  <si>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</si>
  <si>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</si>
  <si>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</si>
  <si>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</si>
  <si>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</si>
  <si>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</si>
  <si>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</si>
  <si>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</si>
  <si>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</si>
  <si>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</si>
  <si>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</si>
  <si>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</si>
  <si>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</si>
  <si>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</si>
  <si>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</si>
  <si>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</si>
  <si>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</si>
  <si>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</si>
  <si>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</si>
  <si>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</si>
  <si>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</si>
  <si>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</si>
  <si>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</si>
  <si>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</si>
  <si>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</si>
  <si>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</si>
  <si>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</si>
  <si>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</si>
  <si>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</si>
  <si>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</si>
  <si>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</si>
  <si>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</si>
  <si>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</si>
  <si>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</si>
  <si>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</si>
  <si>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</si>
  <si>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</si>
  <si>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</si>
  <si>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</si>
  <si>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</si>
  <si>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</si>
  <si>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</si>
  <si>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</si>
  <si>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</si>
  <si>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</si>
  <si>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</si>
  <si>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</si>
  <si>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</si>
  <si>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</si>
  <si>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</si>
  <si>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</si>
  <si>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</si>
  <si>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</si>
  <si>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</si>
  <si>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</si>
  <si>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</si>
  <si>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</si>
  <si>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</si>
  <si>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</si>
  <si>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</si>
  <si>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</si>
  <si>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</si>
  <si>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</si>
  <si>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</si>
  <si>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</si>
  <si>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</si>
  <si>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</si>
  <si>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</si>
  <si>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</si>
  <si>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</si>
  <si>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</si>
  <si>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</si>
  <si>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</si>
  <si>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</si>
  <si>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</si>
  <si>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</si>
  <si>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</si>
  <si>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</si>
  <si>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</si>
  <si>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</si>
  <si>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</si>
  <si>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</si>
  <si>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</si>
  <si>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</si>
  <si>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</si>
  <si>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</si>
  <si>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</si>
  <si>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</si>
  <si>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</si>
  <si>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</si>
  <si>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</si>
  <si>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</si>
  <si>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</si>
  <si>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</si>
  <si>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</si>
  <si>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</si>
  <si>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</si>
  <si>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</si>
  <si>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</si>
  <si>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</si>
  <si>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</si>
  <si>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</si>
  <si>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</si>
  <si>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</si>
  <si>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</si>
  <si>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</si>
  <si>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</si>
  <si>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</si>
  <si>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</si>
  <si>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</si>
  <si>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</si>
  <si>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</si>
  <si>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</si>
  <si>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</si>
  <si>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</si>
  <si>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</si>
  <si>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</si>
  <si>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</si>
  <si>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</si>
  <si>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</si>
  <si>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</si>
  <si>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</si>
  <si>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</si>
  <si>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</si>
  <si>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</si>
  <si>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</si>
  <si>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</si>
  <si>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</si>
  <si>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</si>
  <si>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</si>
  <si>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</si>
  <si>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</si>
  <si>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</si>
  <si>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</si>
  <si>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</si>
  <si>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</si>
  <si>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</si>
  <si>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</si>
  <si>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</si>
  <si>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</si>
  <si>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</si>
  <si>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</si>
  <si>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</si>
  <si>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</si>
  <si>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</si>
  <si>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</si>
  <si>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</si>
  <si>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</si>
  <si>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</si>
  <si>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</si>
  <si>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</si>
  <si>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</si>
  <si>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</si>
  <si>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</si>
  <si>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</si>
  <si>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</si>
  <si>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</si>
  <si>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</si>
  <si>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</si>
  <si>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</si>
  <si>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</si>
  <si>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</si>
  <si>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</si>
  <si>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</si>
  <si>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</si>
  <si>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</si>
  <si>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</si>
  <si>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</si>
  <si>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</si>
  <si>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</si>
  <si>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</si>
  <si>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</si>
  <si>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</si>
  <si>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</si>
  <si>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</si>
  <si>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</si>
  <si>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</si>
  <si>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</si>
  <si>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</si>
  <si>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</si>
  <si>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</si>
  <si>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</si>
  <si>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</si>
  <si>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</si>
  <si>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</si>
  <si>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</si>
  <si>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</si>
  <si>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</si>
  <si>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</si>
  <si>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</si>
  <si>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</si>
  <si>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</si>
  <si>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</si>
  <si>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</si>
  <si>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</si>
  <si>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</si>
  <si>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</si>
  <si>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</si>
  <si>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</si>
  <si>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</si>
  <si>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</si>
  <si>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</si>
  <si>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</si>
  <si>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</si>
  <si>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</si>
  <si>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</si>
  <si>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</si>
  <si>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</si>
  <si>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</si>
  <si>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</si>
  <si>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</si>
  <si>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</si>
  <si>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</si>
  <si>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</si>
  <si>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</si>
  <si>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</si>
  <si>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</si>
  <si>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</si>
  <si>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</si>
  <si>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</si>
  <si>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</si>
  <si>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</si>
  <si>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</si>
  <si>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</si>
  <si>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</si>
  <si>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</si>
  <si>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</si>
  <si>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</si>
  <si>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</si>
  <si>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</si>
  <si>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</si>
  <si>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</si>
  <si>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</si>
  <si>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</si>
  <si>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</si>
  <si>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</si>
  <si>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</si>
  <si>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</si>
  <si>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</si>
  <si>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</si>
  <si>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</si>
  <si>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</si>
  <si>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</si>
  <si>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</si>
  <si>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</si>
  <si>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</si>
  <si>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</si>
  <si>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</si>
  <si>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</si>
  <si>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</si>
  <si>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</si>
  <si>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</si>
  <si>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</si>
  <si>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</si>
  <si>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</si>
  <si>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</si>
  <si>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</si>
  <si>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</si>
  <si>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</si>
  <si>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</si>
  <si>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</si>
  <si>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</si>
  <si>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</si>
  <si>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</si>
  <si>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</si>
  <si>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</si>
  <si>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</si>
  <si>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</si>
  <si>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</si>
  <si>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</si>
  <si>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</si>
  <si>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</si>
  <si>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</si>
  <si>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</si>
  <si>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</si>
  <si>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</si>
  <si>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</si>
  <si>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</si>
  <si>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</si>
  <si>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</si>
  <si>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</si>
  <si>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</si>
  <si>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</si>
  <si>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</si>
  <si>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</si>
  <si>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</si>
  <si>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</si>
  <si>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</si>
  <si>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</si>
  <si>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</si>
  <si>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</si>
  <si>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</si>
  <si>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</si>
  <si>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</si>
  <si>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</si>
  <si>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</si>
  <si>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</si>
  <si>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</si>
  <si>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</si>
  <si>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</si>
  <si>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</si>
  <si>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</si>
  <si>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</si>
  <si>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</si>
  <si>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</si>
  <si>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</si>
  <si>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</si>
  <si>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</si>
  <si>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</si>
  <si>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</si>
  <si>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</si>
  <si>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</si>
  <si>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</si>
  <si>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</si>
  <si>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</si>
  <si>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</si>
  <si>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</si>
  <si>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</si>
  <si>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</si>
  <si>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</si>
  <si>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</si>
  <si>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</si>
  <si>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</si>
  <si>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</si>
  <si>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</si>
  <si>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</si>
  <si>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</si>
  <si>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</si>
  <si>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</si>
  <si>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</si>
  <si>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</si>
  <si>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</si>
  <si>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</si>
  <si>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</si>
  <si>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</si>
  <si>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</si>
  <si>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</si>
  <si>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</si>
  <si>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</si>
  <si>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</si>
  <si>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</si>
  <si>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</si>
  <si>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</si>
  <si>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</si>
  <si>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</si>
  <si>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</si>
  <si>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</si>
  <si>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</si>
  <si>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</si>
  <si>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</si>
  <si>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</si>
  <si>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</si>
  <si>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</si>
  <si>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</si>
  <si>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</si>
  <si>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</si>
  <si>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</si>
  <si>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</si>
  <si>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</si>
  <si>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</si>
  <si>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</si>
  <si>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</si>
  <si>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</si>
  <si>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</si>
  <si>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</si>
  <si>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</si>
  <si>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</si>
  <si>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</si>
  <si>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</si>
  <si>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</si>
  <si>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</si>
  <si>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</si>
  <si>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</si>
  <si>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</si>
  <si>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</si>
  <si>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</si>
  <si>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</si>
  <si>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</si>
  <si>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</si>
  <si>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</si>
  <si>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</si>
  <si>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</si>
  <si>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</si>
  <si>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</si>
  <si>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</si>
  <si>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</si>
  <si>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</si>
  <si>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</si>
  <si>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</si>
  <si>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</si>
  <si>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</si>
  <si>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</si>
  <si>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</si>
  <si>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</si>
  <si>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</si>
  <si>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</si>
  <si>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</si>
  <si>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</si>
  <si>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</si>
  <si>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</si>
  <si>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</si>
  <si>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</si>
  <si>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</si>
  <si>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</si>
  <si>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</si>
  <si>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</si>
  <si>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</si>
  <si>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</si>
  <si>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</si>
  <si>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</si>
  <si>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</si>
  <si>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</si>
  <si>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</si>
  <si>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</si>
  <si>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</si>
  <si>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</si>
  <si>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</si>
  <si>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</si>
  <si>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</si>
  <si>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</si>
  <si>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</si>
  <si>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</si>
  <si>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</si>
  <si>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</si>
  <si>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</si>
  <si>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</si>
  <si>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</si>
  <si>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</si>
  <si>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</si>
  <si>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</si>
  <si>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</si>
  <si>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</si>
  <si>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</si>
  <si>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</si>
  <si>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</si>
  <si>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</si>
  <si>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</si>
  <si>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</si>
  <si>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</si>
  <si>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</si>
  <si>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</si>
  <si>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</si>
  <si>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</si>
  <si>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</si>
  <si>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</si>
  <si>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</si>
  <si>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</si>
  <si>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</si>
  <si>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</si>
  <si>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</si>
  <si>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</si>
  <si>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</si>
  <si>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</si>
  <si>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</si>
  <si>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</si>
  <si>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</si>
  <si>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</si>
  <si>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</si>
  <si>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</si>
  <si>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</si>
  <si>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</si>
  <si>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</si>
  <si>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</si>
  <si>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</si>
  <si>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</si>
  <si>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</si>
  <si>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</si>
  <si>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</si>
  <si>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</si>
  <si>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</si>
  <si>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</si>
  <si>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</si>
  <si>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</si>
  <si>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</si>
  <si>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</si>
  <si>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</si>
  <si>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</si>
  <si>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</si>
  <si>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</si>
  <si>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</si>
  <si>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</si>
  <si>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</si>
  <si>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</si>
  <si>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</si>
  <si>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</si>
  <si>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</si>
  <si>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</si>
  <si>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</si>
  <si>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</si>
  <si>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</si>
  <si>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</si>
  <si>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</si>
  <si>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</si>
  <si>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</si>
  <si>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</si>
  <si>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</si>
  <si>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</si>
  <si>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</si>
  <si>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</si>
  <si>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</si>
  <si>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</si>
  <si>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</si>
  <si>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</si>
  <si>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</si>
  <si>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</si>
  <si>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</si>
  <si>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</si>
  <si>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</si>
  <si>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</si>
  <si>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</si>
  <si>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</si>
  <si>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</si>
  <si>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</si>
  <si>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</si>
  <si>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</si>
  <si>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</si>
  <si>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</si>
  <si>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</si>
  <si>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</si>
  <si>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</si>
  <si>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</si>
  <si>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</si>
  <si>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</si>
  <si>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</si>
  <si>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</si>
  <si>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</si>
  <si>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</si>
  <si>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</si>
  <si>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</si>
  <si>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</si>
  <si>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</si>
  <si>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</si>
  <si>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</si>
  <si>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</si>
  <si>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</si>
  <si>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</si>
  <si>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</si>
  <si>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</si>
  <si>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</si>
  <si>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</si>
  <si>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</si>
  <si>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</si>
  <si>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</si>
  <si>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</si>
  <si>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</si>
  <si>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</si>
  <si>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</si>
  <si>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</si>
  <si>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</si>
  <si>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</si>
  <si>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</si>
  <si>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</si>
  <si>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</si>
  <si>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</si>
  <si>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</si>
  <si>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</si>
  <si>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</si>
  <si>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</si>
  <si>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</si>
  <si>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</si>
  <si>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</si>
  <si>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</si>
  <si>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</si>
  <si>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</si>
  <si>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</si>
  <si>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</si>
  <si>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</si>
  <si>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</si>
  <si>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</si>
  <si>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</si>
  <si>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</si>
  <si>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</si>
  <si>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</si>
  <si>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</si>
  <si>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</si>
  <si>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</si>
  <si>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</si>
  <si>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</si>
  <si>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</si>
  <si>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</si>
  <si>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</si>
  <si>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</si>
  <si>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</si>
  <si>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</si>
  <si>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</si>
  <si>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</si>
  <si>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</si>
  <si>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</si>
  <si>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</si>
  <si>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</si>
  <si>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</si>
  <si>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</si>
  <si>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</si>
  <si>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</si>
  <si>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</si>
  <si>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</si>
  <si>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</si>
  <si>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</si>
  <si>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</si>
  <si>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</si>
  <si>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</si>
  <si>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</si>
  <si>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</si>
  <si>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</si>
  <si>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</si>
  <si>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</si>
  <si>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</si>
  <si>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</si>
  <si>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</si>
  <si>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</si>
  <si>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</si>
  <si>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</si>
  <si>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</si>
  <si>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</si>
  <si>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</si>
  <si>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</si>
  <si>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</si>
  <si>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</si>
  <si>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</si>
  <si>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</si>
  <si>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</si>
  <si>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</si>
  <si>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</si>
  <si>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</si>
  <si>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</si>
  <si>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</si>
  <si>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</si>
  <si>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</si>
  <si>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</si>
  <si>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</si>
  <si>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</si>
  <si>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</si>
  <si>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</si>
  <si>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</si>
  <si>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</si>
  <si>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</si>
  <si>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</si>
  <si>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</si>
  <si>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</si>
  <si>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</si>
  <si>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</si>
  <si>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</si>
  <si>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</si>
  <si>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</si>
  <si>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</si>
  <si>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</si>
  <si>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</si>
  <si>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</si>
  <si>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</si>
  <si>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</si>
  <si>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</si>
  <si>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</si>
  <si>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</si>
  <si>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</si>
  <si>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</si>
  <si>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</si>
  <si>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</si>
  <si>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</si>
  <si>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</si>
  <si>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</si>
  <si>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</si>
  <si>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</si>
  <si>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</si>
  <si>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</si>
  <si>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</si>
  <si>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</si>
  <si>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</si>
  <si>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</si>
  <si>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</si>
  <si>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</si>
  <si>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</si>
  <si>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</si>
  <si>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</si>
  <si>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</si>
  <si>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</si>
  <si>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</si>
  <si>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</si>
  <si>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</si>
  <si>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</si>
  <si>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</si>
  <si>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</si>
  <si>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</si>
  <si>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</si>
  <si>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</si>
  <si>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</si>
  <si>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</si>
  <si>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</si>
  <si>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</si>
  <si>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</si>
  <si>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</si>
  <si>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</si>
  <si>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</si>
  <si>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</si>
  <si>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</si>
  <si>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</si>
  <si>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</si>
  <si>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</si>
  <si>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</si>
  <si>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</si>
  <si>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</si>
  <si>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</si>
  <si>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</si>
  <si>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</si>
  <si>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</si>
  <si>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</si>
  <si>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</si>
  <si>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</si>
  <si>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</si>
  <si>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</si>
  <si>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</si>
  <si>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</si>
  <si>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</si>
  <si>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</si>
  <si>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</si>
  <si>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</si>
  <si>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</si>
  <si>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</si>
  <si>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</si>
  <si>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</si>
  <si>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</si>
  <si>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</si>
  <si>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</si>
  <si>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</si>
  <si>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</si>
  <si>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</si>
  <si>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</si>
  <si>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</si>
  <si>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</si>
  <si>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</si>
  <si>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</si>
  <si>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</si>
  <si>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</si>
  <si>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</si>
  <si>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</si>
  <si>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</si>
  <si>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</si>
  <si>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</si>
  <si>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</si>
  <si>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</si>
  <si>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</si>
  <si>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</si>
  <si>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</si>
  <si>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</si>
  <si>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</si>
  <si>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</si>
  <si>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</si>
  <si>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</si>
  <si>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</si>
  <si>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</si>
  <si>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</si>
  <si>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</si>
  <si>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</si>
  <si>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</si>
  <si>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</si>
  <si>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</si>
  <si>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</si>
  <si>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</si>
  <si>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</si>
  <si>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</si>
  <si>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</si>
  <si>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</si>
  <si>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</si>
  <si>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</si>
  <si>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</si>
  <si>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</si>
  <si>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</si>
  <si>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</si>
  <si>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</si>
  <si>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</si>
  <si>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</si>
  <si>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</si>
  <si>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</si>
  <si>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</si>
  <si>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</si>
  <si>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</si>
  <si>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</si>
  <si>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</si>
  <si>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</si>
  <si>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</si>
  <si>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</si>
  <si>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</si>
  <si>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</si>
  <si>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</si>
  <si>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</si>
  <si>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</si>
  <si>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</si>
  <si>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</si>
  <si>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</si>
  <si>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</si>
  <si>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</si>
  <si>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</si>
  <si>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</si>
  <si>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</si>
  <si>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</si>
  <si>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</si>
  <si>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</si>
  <si>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</si>
  <si>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</si>
  <si>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</si>
  <si>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</si>
  <si>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</si>
  <si>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</si>
  <si>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</si>
  <si>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</si>
  <si>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</si>
  <si>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</si>
  <si>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</si>
  <si>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</si>
  <si>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</si>
  <si>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</si>
  <si>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</si>
  <si>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</si>
  <si>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</si>
  <si>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</si>
  <si>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</si>
  <si>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</si>
  <si>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</si>
  <si>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</si>
  <si>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</si>
  <si>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</si>
  <si>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</si>
  <si>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</si>
  <si>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</si>
  <si>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</si>
  <si>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</si>
  <si>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</si>
  <si>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</si>
  <si>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</si>
  <si>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</si>
  <si>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</si>
  <si>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</si>
  <si>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</si>
  <si>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</si>
  <si>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</si>
  <si>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</si>
  <si>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</si>
  <si>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</si>
  <si>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</si>
  <si>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</si>
  <si>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</si>
  <si>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</si>
  <si>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</si>
  <si>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</si>
  <si>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</si>
  <si>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</si>
  <si>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</si>
  <si>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</si>
  <si>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</si>
  <si>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</si>
  <si>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</si>
  <si>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</si>
  <si>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</si>
  <si>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</si>
  <si>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</si>
  <si>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</si>
  <si>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</si>
  <si>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</si>
  <si>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</si>
  <si>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</si>
  <si>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</si>
  <si>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</si>
  <si>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</si>
  <si>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</si>
  <si>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</si>
  <si>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</si>
  <si>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</si>
  <si>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</si>
  <si>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</si>
  <si>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</si>
  <si>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</si>
  <si>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</si>
  <si>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</si>
  <si>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</si>
  <si>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</si>
  <si>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</si>
  <si>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</si>
  <si>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</si>
  <si>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</si>
  <si>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</si>
  <si>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</si>
  <si>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</si>
  <si>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</si>
  <si>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</si>
  <si>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</si>
  <si>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</si>
  <si>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</si>
  <si>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</si>
  <si>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</si>
  <si>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</si>
  <si>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</si>
  <si>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</si>
  <si>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</si>
  <si>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</si>
  <si>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</si>
  <si>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</si>
  <si>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</si>
  <si>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</si>
  <si>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</si>
  <si>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</si>
  <si>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</si>
  <si>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</si>
  <si>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</si>
  <si>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</si>
  <si>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</si>
  <si>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</si>
  <si>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</si>
  <si>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</si>
  <si>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</si>
  <si>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</si>
  <si>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</si>
  <si>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</si>
  <si>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</si>
  <si>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</si>
  <si>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</si>
  <si>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</si>
  <si>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</si>
  <si>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</si>
  <si>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</si>
  <si>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</si>
  <si>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</si>
  <si>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</si>
  <si>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</si>
  <si>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</si>
  <si>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</si>
  <si>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</si>
  <si>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</si>
  <si>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</si>
  <si>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</si>
  <si>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</si>
  <si>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</si>
  <si>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</si>
  <si>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</si>
  <si>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</si>
  <si>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</si>
  <si>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</si>
  <si>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</si>
  <si>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</si>
  <si>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</si>
  <si>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</si>
  <si>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</si>
  <si>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</si>
  <si>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</si>
  <si>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</si>
  <si>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</si>
  <si>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</si>
  <si>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</si>
  <si>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</si>
  <si>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</si>
  <si>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</si>
  <si>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</si>
  <si>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</si>
  <si>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</si>
  <si>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</si>
  <si>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</si>
  <si>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</si>
  <si>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</si>
  <si>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</si>
  <si>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</si>
  <si>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</si>
  <si>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</si>
  <si>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</si>
  <si>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</si>
  <si>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</si>
  <si>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</si>
  <si>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</si>
  <si>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</si>
  <si>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</si>
  <si>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</si>
  <si>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</si>
  <si>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</si>
  <si>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</si>
  <si>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</si>
  <si>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</si>
  <si>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</si>
  <si>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</si>
  <si>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</si>
  <si>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</si>
  <si>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</si>
  <si>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</si>
  <si>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</si>
  <si>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</si>
  <si>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</si>
  <si>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</si>
  <si>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</si>
  <si>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</si>
  <si>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</si>
  <si>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</si>
  <si>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</si>
  <si>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</si>
  <si>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</si>
  <si>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</si>
  <si>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</si>
  <si>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</si>
  <si>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</si>
  <si>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</si>
  <si>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</si>
  <si>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</si>
  <si>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</si>
  <si>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</si>
  <si>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</si>
  <si>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</si>
  <si>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</si>
  <si>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</si>
  <si>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</si>
  <si>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</si>
  <si>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</si>
  <si>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</si>
  <si>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</si>
  <si>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</si>
  <si>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</si>
  <si>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</si>
  <si>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</si>
  <si>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</si>
  <si>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</si>
  <si>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</si>
  <si>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</si>
  <si>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</si>
  <si>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</si>
  <si>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</si>
  <si>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</si>
  <si>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</si>
  <si>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</si>
  <si>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</si>
  <si>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</si>
  <si>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</si>
  <si>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</si>
  <si>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</si>
  <si>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</si>
  <si>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</si>
  <si>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</si>
  <si>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</si>
  <si>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</si>
  <si>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</si>
  <si>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</si>
  <si>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</si>
  <si>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</si>
  <si>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</si>
  <si>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</si>
  <si>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</si>
  <si>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</si>
  <si>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</si>
  <si>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</si>
  <si>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</si>
  <si>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</si>
  <si>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</si>
  <si>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</si>
  <si>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</si>
  <si>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</si>
  <si>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</si>
  <si>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</si>
  <si>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</si>
  <si>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</si>
  <si>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</si>
  <si>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</si>
  <si>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</si>
  <si>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</si>
  <si>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</si>
  <si>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</si>
  <si>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</si>
  <si>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</si>
  <si>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</si>
  <si>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</si>
  <si>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</si>
  <si>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</si>
  <si>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</si>
  <si>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</si>
  <si>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</si>
  <si>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</si>
  <si>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</si>
  <si>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</si>
  <si>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</si>
  <si>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</si>
  <si>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</si>
  <si>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</si>
  <si>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</si>
  <si>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</si>
  <si>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</si>
  <si>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</si>
  <si>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</si>
  <si>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</si>
  <si>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</si>
  <si>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</si>
  <si>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</si>
  <si>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</si>
  <si>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</si>
  <si>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</si>
  <si>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</si>
  <si>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</si>
  <si>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</si>
  <si>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</si>
  <si>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</si>
  <si>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</si>
  <si>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</si>
  <si>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</si>
  <si>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</si>
  <si>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</si>
  <si>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</si>
  <si>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</si>
  <si>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</si>
  <si>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</si>
  <si>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</si>
  <si>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</si>
  <si>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</si>
  <si>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</si>
  <si>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</si>
  <si>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</si>
  <si>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</si>
  <si>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</si>
  <si>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</si>
  <si>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</si>
  <si>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</si>
  <si>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</si>
  <si>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</si>
  <si>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</si>
  <si>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</si>
  <si>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</si>
  <si>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</si>
  <si>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</si>
  <si>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</si>
  <si>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</si>
  <si>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</si>
  <si>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</si>
  <si>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</si>
  <si>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</si>
  <si>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</si>
  <si>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</si>
  <si>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</si>
  <si>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</si>
  <si>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</si>
  <si>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</si>
  <si>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</si>
  <si>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</si>
  <si>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</si>
  <si>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</si>
  <si>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</si>
  <si>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</si>
  <si>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</si>
  <si>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</si>
  <si>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</si>
  <si>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</si>
  <si>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</si>
  <si>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</si>
  <si>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</si>
  <si>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</si>
  <si>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</si>
  <si>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</si>
  <si>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</si>
  <si>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</si>
  <si>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</si>
  <si>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</si>
  <si>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</si>
  <si>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</si>
  <si>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</si>
  <si>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</si>
  <si>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</si>
  <si>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</si>
  <si>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</si>
  <si>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</si>
  <si>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</si>
  <si>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</si>
  <si>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</si>
  <si>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</si>
  <si>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</si>
  <si>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</si>
  <si>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</si>
  <si>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</si>
  <si>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</si>
  <si>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</si>
  <si>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</si>
  <si>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</si>
  <si>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</si>
  <si>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</si>
  <si>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</si>
  <si>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</si>
  <si>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</si>
  <si>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</si>
  <si>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</si>
  <si>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</si>
  <si>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</si>
  <si>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</si>
  <si>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</si>
  <si>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</si>
  <si>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</si>
  <si>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</si>
  <si>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</si>
  <si>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</si>
  <si>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</si>
  <si>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</si>
  <si>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</si>
  <si>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</si>
  <si>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</si>
  <si>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</si>
  <si>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</si>
  <si>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</si>
  <si>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</si>
  <si>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</si>
  <si>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</si>
  <si>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</si>
  <si>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</si>
  <si>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</si>
  <si>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</si>
  <si>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</si>
  <si>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</si>
  <si>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</si>
  <si>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</si>
  <si>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</si>
  <si>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</si>
  <si>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</si>
  <si>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</si>
  <si>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</si>
  <si>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</si>
  <si>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</si>
  <si>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</si>
  <si>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</si>
  <si>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</si>
  <si>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</si>
  <si>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</si>
  <si>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</si>
  <si>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</si>
  <si>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</si>
  <si>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</si>
  <si>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</si>
  <si>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</si>
  <si>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</si>
  <si>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</si>
  <si>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</si>
  <si>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</si>
  <si>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</si>
  <si>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</si>
  <si>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</si>
  <si>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</si>
  <si>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</si>
  <si>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</si>
  <si>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</si>
  <si>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</si>
  <si>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</si>
  <si>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</si>
  <si>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</si>
  <si>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</si>
  <si>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</si>
  <si>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</si>
  <si>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</si>
  <si>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</si>
  <si>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</si>
  <si>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</si>
  <si>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</si>
  <si>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</si>
  <si>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</si>
  <si>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</si>
  <si>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</si>
  <si>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</si>
  <si>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</si>
  <si>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</si>
  <si>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</si>
  <si>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</si>
  <si>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</si>
  <si>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</si>
  <si>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</si>
  <si>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</si>
  <si>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</si>
  <si>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</si>
  <si>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</si>
  <si>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</si>
  <si>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</si>
  <si>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</si>
  <si>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</si>
  <si>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</si>
  <si>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</si>
  <si>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</si>
  <si>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</si>
  <si>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</si>
  <si>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</si>
  <si>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</si>
  <si>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</si>
  <si>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</si>
  <si>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</si>
  <si>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</si>
  <si>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</si>
  <si>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</si>
  <si>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</si>
  <si>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</si>
  <si>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</si>
  <si>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</si>
  <si>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</si>
  <si>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</si>
  <si>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</si>
  <si>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</si>
  <si>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</si>
  <si>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</si>
  <si>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</si>
  <si>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</si>
  <si>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</si>
  <si>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</si>
  <si>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</si>
  <si>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</si>
  <si>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</si>
  <si>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</si>
  <si>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</si>
  <si>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</si>
  <si>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</si>
  <si>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</si>
  <si>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</si>
  <si>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</si>
  <si>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</si>
  <si>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</si>
  <si>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</si>
  <si>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</si>
  <si>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</si>
  <si>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</si>
  <si>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</si>
  <si>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</si>
  <si>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</si>
  <si>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</si>
  <si>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</si>
  <si>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</si>
  <si>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</si>
  <si>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</si>
  <si>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</si>
  <si>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</si>
  <si>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</si>
  <si>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</si>
  <si>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</si>
  <si>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</si>
  <si>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</si>
  <si>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</si>
  <si>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</si>
  <si>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</si>
  <si>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</si>
  <si>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</si>
  <si>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</si>
  <si>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</si>
  <si>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</si>
  <si>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</si>
  <si>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</si>
  <si>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</si>
  <si>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</si>
  <si>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</si>
  <si>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</si>
  <si>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</si>
  <si>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</si>
  <si>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</si>
  <si>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</si>
  <si>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</si>
  <si>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</si>
  <si>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</si>
  <si>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</si>
  <si>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</si>
  <si>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</si>
  <si>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</si>
  <si>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</si>
  <si>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</si>
  <si>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</si>
  <si>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</si>
  <si>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</si>
  <si>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</si>
  <si>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</si>
  <si>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</si>
  <si>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</si>
  <si>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</si>
  <si>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</si>
  <si>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</si>
  <si>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</si>
  <si>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</si>
  <si>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</si>
  <si>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</si>
  <si>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</si>
  <si>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</si>
  <si>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</si>
  <si>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</si>
  <si>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</si>
  <si>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</si>
  <si>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</si>
  <si>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</si>
  <si>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</si>
  <si>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</si>
  <si>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</si>
  <si>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</si>
  <si>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</si>
  <si>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</si>
  <si>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</si>
  <si>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</si>
  <si>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</si>
  <si>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</si>
  <si>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</si>
  <si>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</si>
  <si>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</si>
  <si>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</si>
  <si>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</si>
  <si>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</si>
  <si>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</si>
  <si>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</si>
  <si>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</si>
  <si>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</si>
  <si>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</si>
  <si>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</si>
  <si>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</si>
  <si>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</si>
  <si>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</si>
  <si>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</si>
  <si>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</si>
  <si>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</si>
  <si>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</si>
  <si>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</si>
  <si>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</si>
  <si>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</si>
  <si>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</si>
  <si>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</si>
  <si>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</si>
  <si>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</si>
  <si>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</si>
  <si>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</si>
  <si>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</si>
  <si>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</si>
  <si>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</si>
  <si>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</si>
  <si>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</si>
  <si>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</si>
  <si>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</si>
  <si>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</si>
  <si>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</si>
  <si>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</si>
  <si>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</si>
  <si>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</si>
  <si>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</si>
  <si>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</si>
  <si>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</si>
  <si>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</si>
  <si>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</si>
  <si>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</si>
  <si>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</si>
  <si>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</si>
  <si>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</si>
  <si>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</si>
  <si>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</si>
  <si>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</si>
  <si>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</si>
  <si>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</si>
  <si>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</si>
  <si>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</si>
  <si>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</si>
  <si>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</si>
  <si>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</si>
  <si>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</si>
  <si>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</si>
  <si>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</si>
  <si>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</si>
  <si>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</si>
  <si>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</si>
  <si>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</si>
  <si>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</si>
  <si>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</si>
  <si>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</si>
  <si>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</si>
  <si>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</si>
  <si>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</si>
  <si>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</si>
  <si>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</si>
  <si>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</si>
  <si>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</si>
  <si>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</si>
  <si>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</si>
  <si>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</si>
  <si>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</si>
  <si>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</si>
  <si>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</si>
  <si>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</si>
  <si>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</si>
  <si>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</si>
  <si>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</si>
  <si>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</si>
  <si>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</si>
  <si>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</si>
  <si>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</si>
  <si>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</si>
  <si>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</si>
  <si>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</si>
  <si>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</si>
  <si>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</si>
  <si>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</si>
  <si>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</si>
  <si>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</si>
  <si>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</si>
  <si>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</si>
  <si>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</si>
  <si>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</si>
  <si>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</si>
  <si>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</si>
  <si>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</si>
  <si>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</si>
  <si>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</si>
  <si>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</si>
  <si>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</si>
  <si>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</si>
  <si>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</si>
  <si>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</si>
  <si>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</si>
  <si>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</si>
  <si>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</si>
  <si>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</si>
  <si>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</si>
  <si>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</si>
  <si>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</si>
  <si>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</si>
  <si>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</si>
  <si>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</si>
  <si>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</si>
  <si>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</si>
  <si>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</si>
  <si>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</si>
  <si>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</si>
  <si>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</si>
  <si>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</si>
  <si>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</si>
  <si>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</si>
  <si>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</si>
  <si>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</si>
  <si>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</si>
  <si>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</si>
  <si>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</si>
  <si>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</si>
  <si>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</si>
  <si>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</si>
  <si>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</si>
  <si>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</si>
  <si>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</si>
  <si>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</si>
  <si>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</si>
  <si>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</si>
  <si>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</si>
  <si>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</si>
  <si>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</si>
  <si>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</si>
  <si>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</si>
  <si>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</si>
  <si>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</si>
  <si>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</si>
  <si>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</si>
  <si>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</si>
  <si>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</si>
  <si>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</si>
  <si>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</si>
  <si>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</si>
  <si>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</si>
  <si>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</si>
  <si>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</si>
  <si>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</si>
  <si>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</si>
  <si>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</si>
  <si>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</si>
  <si>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</si>
  <si>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</si>
  <si>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</si>
  <si>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</si>
  <si>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</si>
  <si>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</si>
  <si>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</si>
  <si>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</si>
  <si>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</si>
  <si>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</si>
  <si>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</si>
  <si>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</si>
  <si>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</si>
  <si>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</si>
  <si>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</si>
  <si>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</si>
  <si>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</si>
  <si>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</si>
  <si>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</si>
  <si>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</si>
  <si>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</si>
  <si>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</si>
  <si>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</si>
  <si>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</si>
  <si>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</si>
  <si>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</si>
  <si>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</si>
  <si>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</si>
  <si>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</si>
  <si>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</si>
  <si>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</si>
  <si>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</si>
  <si>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</si>
  <si>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</si>
  <si>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</si>
  <si>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</si>
  <si>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</si>
  <si>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</si>
  <si>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</si>
  <si>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</si>
  <si>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</si>
  <si>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</si>
  <si>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</si>
  <si>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</si>
  <si>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</si>
  <si>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</si>
  <si>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</si>
  <si>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</si>
  <si>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</si>
  <si>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</si>
  <si>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</si>
  <si>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</si>
  <si>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</si>
  <si>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</si>
  <si>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</si>
  <si>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</si>
  <si>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</si>
  <si>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</si>
  <si>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</si>
  <si>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</si>
  <si>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</si>
  <si>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</si>
  <si>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</si>
  <si>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</si>
  <si>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</si>
  <si>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</si>
  <si>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</si>
  <si>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</si>
  <si>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</si>
  <si>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</si>
  <si>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</si>
  <si>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</si>
  <si>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</si>
  <si>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</si>
  <si>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</si>
  <si>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</si>
  <si>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</si>
  <si>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</si>
  <si>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</si>
  <si>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</si>
  <si>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</si>
  <si>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</si>
  <si>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</si>
  <si>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</si>
  <si>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</si>
  <si>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</si>
  <si>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</si>
  <si>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</si>
  <si>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</si>
  <si>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</si>
  <si>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</si>
  <si>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</si>
  <si>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</si>
  <si>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</si>
  <si>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</si>
  <si>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</si>
  <si>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</si>
  <si>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</si>
  <si>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</si>
  <si>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</si>
  <si>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</si>
  <si>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</si>
  <si>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</si>
  <si>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</si>
  <si>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</si>
  <si>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</si>
  <si>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</si>
  <si>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</si>
  <si>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</si>
  <si>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</si>
  <si>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</si>
  <si>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</si>
  <si>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</si>
  <si>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</si>
  <si>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</si>
  <si>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</si>
  <si>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</si>
  <si>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</si>
  <si>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</si>
  <si>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</si>
  <si>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</si>
  <si>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</si>
  <si>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</si>
  <si>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</si>
  <si>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</si>
  <si>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</si>
  <si>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</si>
  <si>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</si>
  <si>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</si>
  <si>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</si>
  <si>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</si>
  <si>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</si>
  <si>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</si>
  <si>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</si>
  <si>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</si>
  <si>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</si>
  <si>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</si>
  <si>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</si>
  <si>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</si>
  <si>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</si>
  <si>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</si>
  <si>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</si>
  <si>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</si>
  <si>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</si>
  <si>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</si>
  <si>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</si>
  <si>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</si>
  <si>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</si>
  <si>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</si>
  <si>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</si>
  <si>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</si>
  <si>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</si>
  <si>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</si>
  <si>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</si>
  <si>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</si>
  <si>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</si>
  <si>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</si>
  <si>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</si>
  <si>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</si>
  <si>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</si>
  <si>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</si>
  <si>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</si>
  <si>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</si>
  <si>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</si>
  <si>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</si>
  <si>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</si>
  <si>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</si>
  <si>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</si>
  <si>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</si>
  <si>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</si>
  <si>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</si>
  <si>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</si>
  <si>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</si>
  <si>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</si>
  <si>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</si>
  <si>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</si>
  <si>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</si>
  <si>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</si>
  <si>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</si>
  <si>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</si>
  <si>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</si>
  <si>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</si>
  <si>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</si>
  <si>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</si>
  <si>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</si>
  <si>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</si>
  <si>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</si>
  <si>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</si>
  <si>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</si>
  <si>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</si>
  <si>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</si>
  <si>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</si>
  <si>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</si>
  <si>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</si>
  <si>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</si>
  <si>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</si>
  <si>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</si>
  <si>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</si>
  <si>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</si>
  <si>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</si>
  <si>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</si>
  <si>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</si>
  <si>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</si>
  <si>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</si>
  <si>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</si>
  <si>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</si>
  <si>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</si>
  <si>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</si>
  <si>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</si>
  <si>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</si>
  <si>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</si>
  <si>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</si>
  <si>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</si>
  <si>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</si>
  <si>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</si>
  <si>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</si>
  <si>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</si>
  <si>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</si>
  <si>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</si>
  <si>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</si>
  <si>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</si>
  <si>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</si>
  <si>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</si>
  <si>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</si>
  <si>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</si>
  <si>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</si>
  <si>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</si>
  <si>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</si>
  <si>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</si>
  <si>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</si>
  <si>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</si>
  <si>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</si>
  <si>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</si>
  <si>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</si>
  <si>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</si>
  <si>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</si>
  <si>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</si>
  <si>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</si>
  <si>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</si>
  <si>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</si>
  <si>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</si>
  <si>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</si>
  <si>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</si>
  <si>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</si>
  <si>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</si>
  <si>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</si>
  <si>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</si>
  <si>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</si>
  <si>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</si>
  <si>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</si>
  <si>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</si>
  <si>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</si>
  <si>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</si>
  <si>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</si>
  <si>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</si>
  <si>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</si>
  <si>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</si>
  <si>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</si>
  <si>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</si>
  <si>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</si>
  <si>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</si>
  <si>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</si>
  <si>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</si>
  <si>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</si>
  <si>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</si>
  <si>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</si>
  <si>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</si>
  <si>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</si>
  <si>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</si>
  <si>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</si>
  <si>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</si>
  <si>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</si>
  <si>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</si>
  <si>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</si>
  <si>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</si>
  <si>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</si>
  <si>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</si>
  <si>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</si>
  <si>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</si>
  <si>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</si>
  <si>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</si>
  <si>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</si>
  <si>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</si>
  <si>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</si>
  <si>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</si>
  <si>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</si>
  <si>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</si>
  <si>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</si>
  <si>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</si>
  <si>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</si>
  <si>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</si>
  <si>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</si>
  <si>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</si>
  <si>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</si>
  <si>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</si>
  <si>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</si>
  <si>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</si>
  <si>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</si>
  <si>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</si>
  <si>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</si>
  <si>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</si>
  <si>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</si>
  <si>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</si>
  <si>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</si>
  <si>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</si>
  <si>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</si>
  <si>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</si>
  <si>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</si>
  <si>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</si>
  <si>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</si>
  <si>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</si>
  <si>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</si>
  <si>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</si>
  <si>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</si>
  <si>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</si>
  <si>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</si>
  <si>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</si>
  <si>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</si>
  <si>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</si>
  <si>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</si>
  <si>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</si>
  <si>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</si>
  <si>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</si>
  <si>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</si>
  <si>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</si>
  <si>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</si>
  <si>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</si>
  <si>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</si>
  <si>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</si>
  <si>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</si>
  <si>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</si>
  <si>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</si>
  <si>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</si>
  <si>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</si>
  <si>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</si>
  <si>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</si>
  <si>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</si>
  <si>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</si>
  <si>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</si>
  <si>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</si>
  <si>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</si>
  <si>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</si>
  <si>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</si>
  <si>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</si>
  <si>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</si>
  <si>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</si>
  <si>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</si>
  <si>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</si>
  <si>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</si>
  <si>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</si>
  <si>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</si>
  <si>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</si>
  <si>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</si>
  <si>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</si>
  <si>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</si>
  <si>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</si>
  <si>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</si>
  <si>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</si>
  <si>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</si>
  <si>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</si>
  <si>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</si>
  <si>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</si>
  <si>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</si>
  <si>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</si>
  <si>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</si>
  <si>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</si>
  <si>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</si>
  <si>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</si>
  <si>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</si>
  <si>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</si>
  <si>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</si>
  <si>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</si>
  <si>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</si>
  <si>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</si>
  <si>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</si>
  <si>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</si>
  <si>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</si>
  <si>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</si>
  <si>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</si>
  <si>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</si>
  <si>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</si>
  <si>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</si>
  <si>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</si>
  <si>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</si>
  <si>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</si>
  <si>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</si>
  <si>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</si>
  <si>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</si>
  <si>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</si>
  <si>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</si>
  <si>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</si>
  <si>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</si>
  <si>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</si>
  <si>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</si>
  <si>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</si>
  <si>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</si>
  <si>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</si>
  <si>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</si>
  <si>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</si>
  <si>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</si>
  <si>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</si>
  <si>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</si>
  <si>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</si>
  <si>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</si>
  <si>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</si>
  <si>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</si>
  <si>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</si>
  <si>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</si>
  <si>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</si>
  <si>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</si>
  <si>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</si>
  <si>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</si>
  <si>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</si>
  <si>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</si>
  <si>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</si>
  <si>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</si>
  <si>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</si>
  <si>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</si>
  <si>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</si>
  <si>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</si>
  <si>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</si>
  <si>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</si>
  <si>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</si>
  <si>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</si>
  <si>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</si>
  <si>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</si>
  <si>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</si>
  <si>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</si>
  <si>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</si>
  <si>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</si>
  <si>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</si>
  <si>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</si>
  <si>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</si>
  <si>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</si>
  <si>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</si>
  <si>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</si>
  <si>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</si>
  <si>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</si>
  <si>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</si>
  <si>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</si>
  <si>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</si>
  <si>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</si>
  <si>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</si>
  <si>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</si>
  <si>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</si>
  <si>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</si>
  <si>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</si>
  <si>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</si>
  <si>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</si>
  <si>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</si>
  <si>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</si>
  <si>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</si>
  <si>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</si>
  <si>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</si>
  <si>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</si>
  <si>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</si>
  <si>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</si>
  <si>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</si>
  <si>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</si>
  <si>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</si>
  <si>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</si>
  <si>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</si>
  <si>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</si>
  <si>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</si>
  <si>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</si>
  <si>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</si>
  <si>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</si>
  <si>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</si>
  <si>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</si>
  <si>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</si>
  <si>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</si>
  <si>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</si>
  <si>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</si>
  <si>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</si>
  <si>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</si>
  <si>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</si>
  <si>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</si>
  <si>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</si>
  <si>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</si>
  <si>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</si>
  <si>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</si>
  <si>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</si>
  <si>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</si>
  <si>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</si>
  <si>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</si>
  <si>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</si>
  <si>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</si>
  <si>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</si>
  <si>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</si>
  <si>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</si>
  <si>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</si>
  <si>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</si>
  <si>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</si>
  <si>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</si>
  <si>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</si>
  <si>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</si>
  <si>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</si>
  <si>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</si>
  <si>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</si>
  <si>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</si>
  <si>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</si>
  <si>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</si>
  <si>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</si>
  <si>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</si>
  <si>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</si>
  <si>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</si>
  <si>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</si>
  <si>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</si>
  <si>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</si>
  <si>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</si>
  <si>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</si>
  <si>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</si>
  <si>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</si>
  <si>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</si>
  <si>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</si>
  <si>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</si>
  <si>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</si>
  <si>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</si>
  <si>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</si>
  <si>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</si>
  <si>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</si>
  <si>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</si>
  <si>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</si>
  <si>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</si>
  <si>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</si>
  <si>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</si>
  <si>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</si>
  <si>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</si>
  <si>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</si>
  <si>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</si>
  <si>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</si>
  <si>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</si>
  <si>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</si>
  <si>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</si>
  <si>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</si>
  <si>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</si>
  <si>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</si>
  <si>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</si>
  <si>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</si>
  <si>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</si>
  <si>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</si>
  <si>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</si>
  <si>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</si>
  <si>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</si>
  <si>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</si>
  <si>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</si>
  <si>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</si>
  <si>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</si>
  <si>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</si>
  <si>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</si>
  <si>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</si>
  <si>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</si>
  <si>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</si>
  <si>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</si>
  <si>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</si>
  <si>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</si>
  <si>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</si>
  <si>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</si>
  <si>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</si>
  <si>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</si>
  <si>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</si>
  <si>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</si>
  <si>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</si>
  <si>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</si>
  <si>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</si>
  <si>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</si>
  <si>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</si>
  <si>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</si>
  <si>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</si>
  <si>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</si>
  <si>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</si>
  <si>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</si>
  <si>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</si>
  <si>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</si>
  <si>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</si>
  <si>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</si>
  <si>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</si>
  <si>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</si>
  <si>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</si>
  <si>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</si>
  <si>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</si>
  <si>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</si>
  <si>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</si>
  <si>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</si>
  <si>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</si>
  <si>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</si>
  <si>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</si>
  <si>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</si>
  <si>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</si>
  <si>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</si>
  <si>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</si>
  <si>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</si>
  <si>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</si>
  <si>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</si>
  <si>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</si>
  <si>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</si>
  <si>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</si>
  <si>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</si>
  <si>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</si>
  <si>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</si>
  <si>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</si>
  <si>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</si>
  <si>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</si>
  <si>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</si>
  <si>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</si>
  <si>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</si>
  <si>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</si>
  <si>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</si>
  <si>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</si>
  <si>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</si>
  <si>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</si>
  <si>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</si>
  <si>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</si>
  <si>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</si>
  <si>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</si>
  <si>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</si>
  <si>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</si>
  <si>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</si>
  <si>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</si>
  <si>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</si>
  <si>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</si>
  <si>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</si>
  <si>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</si>
  <si>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</si>
  <si>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</si>
  <si>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</si>
  <si>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</si>
  <si>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</si>
  <si>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</si>
  <si>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</si>
  <si>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</si>
  <si>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</si>
  <si>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</si>
  <si>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</si>
  <si>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</si>
  <si>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</si>
  <si>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</si>
  <si>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</si>
  <si>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</si>
  <si>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</si>
  <si>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</si>
  <si>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</si>
  <si>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</si>
  <si>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</si>
  <si>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</si>
  <si>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</si>
  <si>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</si>
  <si>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</si>
  <si>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</si>
  <si>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</si>
  <si>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</si>
  <si>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</si>
  <si>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</si>
  <si>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</si>
  <si>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</si>
  <si>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</si>
  <si>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</si>
  <si>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</si>
  <si>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</si>
  <si>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</si>
  <si>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</si>
  <si>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</si>
  <si>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</si>
  <si>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</si>
  <si>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</si>
  <si>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</si>
  <si>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</si>
  <si>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</si>
  <si>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</si>
  <si>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</si>
  <si>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</si>
  <si>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</si>
  <si>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</si>
  <si>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</si>
  <si>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</si>
  <si>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</si>
  <si>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</si>
  <si>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</si>
  <si>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</si>
  <si>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</si>
  <si>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</si>
  <si>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</si>
  <si>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</si>
  <si>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</si>
  <si>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</si>
  <si>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</si>
  <si>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</si>
  <si>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</si>
  <si>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</si>
  <si>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</si>
  <si>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</si>
  <si>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</si>
  <si>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</si>
  <si>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</si>
  <si>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</si>
  <si>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</si>
  <si>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</si>
  <si>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</si>
  <si>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</si>
  <si>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</si>
  <si>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</si>
  <si>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</si>
  <si>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</si>
  <si>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</si>
  <si>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</si>
  <si>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</si>
  <si>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</si>
  <si>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</si>
  <si>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</si>
  <si>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</si>
  <si>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</si>
  <si>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</si>
  <si>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</si>
  <si>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</si>
  <si>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</si>
  <si>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</si>
  <si>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</si>
  <si>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</si>
  <si>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</si>
  <si>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</si>
  <si>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</si>
  <si>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</si>
  <si>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</si>
  <si>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</si>
  <si>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</si>
  <si>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</si>
  <si>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</si>
  <si>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</si>
  <si>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</si>
  <si>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</si>
  <si>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</si>
  <si>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</si>
  <si>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</si>
  <si>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</si>
  <si>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</si>
  <si>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</si>
  <si>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</si>
  <si>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</si>
  <si>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</si>
  <si>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</si>
  <si>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</si>
  <si>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</si>
  <si>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</si>
  <si>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</si>
  <si>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</si>
  <si>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</si>
  <si>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</si>
  <si>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</si>
  <si>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</si>
  <si>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</si>
  <si>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</si>
  <si>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</si>
  <si>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</si>
  <si>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</si>
  <si>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</si>
  <si>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</si>
  <si>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</si>
  <si>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</si>
  <si>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</si>
  <si>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</si>
  <si>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</si>
  <si>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</si>
  <si>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</si>
  <si>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</si>
  <si>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</si>
  <si>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</si>
  <si>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</si>
  <si>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</si>
  <si>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</si>
  <si>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</si>
  <si>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</si>
  <si>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</si>
  <si>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</si>
  <si>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</si>
  <si>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</si>
  <si>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</si>
  <si>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</si>
  <si>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</si>
  <si>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</si>
  <si>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</si>
  <si>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</si>
  <si>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</si>
  <si>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</si>
  <si>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</si>
  <si>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</si>
  <si>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</si>
  <si>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</si>
  <si>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</si>
  <si>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</si>
  <si>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</si>
  <si>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</si>
  <si>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</si>
  <si>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</si>
  <si>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</si>
  <si>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</si>
  <si>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</si>
  <si>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</si>
  <si>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</si>
  <si>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</si>
  <si>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</si>
  <si>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</si>
  <si>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</si>
  <si>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</si>
  <si>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</si>
  <si>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</si>
  <si>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</si>
  <si>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</si>
  <si>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</si>
  <si>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</si>
  <si>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</si>
  <si>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</si>
  <si>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</si>
  <si>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</si>
  <si>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</si>
  <si>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</si>
  <si>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</si>
  <si>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</si>
  <si>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</si>
  <si>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</si>
  <si>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</si>
  <si>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</si>
  <si>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</si>
  <si>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</si>
  <si>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</si>
  <si>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</si>
  <si>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</si>
  <si>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</si>
  <si>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</si>
  <si>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</si>
  <si>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</si>
  <si>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</si>
  <si>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</si>
  <si>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</si>
  <si>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</si>
  <si>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</si>
  <si>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</si>
  <si>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</si>
  <si>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</si>
  <si>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</si>
  <si>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</si>
  <si>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</si>
  <si>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</si>
  <si>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</si>
  <si>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</si>
  <si>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</si>
  <si>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</si>
  <si>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</si>
  <si>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</si>
  <si>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</si>
  <si>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</si>
  <si>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</si>
  <si>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</si>
  <si>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</si>
  <si>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</si>
  <si>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</si>
  <si>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</si>
  <si>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</si>
  <si>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</si>
  <si>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</si>
  <si>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</si>
  <si>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</si>
  <si>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</si>
  <si>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</si>
  <si>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</si>
  <si>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</si>
  <si>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</si>
  <si>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</si>
  <si>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</si>
  <si>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</si>
  <si>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</si>
  <si>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</si>
  <si>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</si>
  <si>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</si>
  <si>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</si>
  <si>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</si>
  <si>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</si>
  <si>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</si>
  <si>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</si>
  <si>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</si>
  <si>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</si>
  <si>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</si>
  <si>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</si>
  <si>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</si>
  <si>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</si>
  <si>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</si>
  <si>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</si>
  <si>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</si>
  <si>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</si>
  <si>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</si>
  <si>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</si>
  <si>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</si>
  <si>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</si>
  <si>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</si>
  <si>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</si>
  <si>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</si>
  <si>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</si>
  <si>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</si>
  <si>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</si>
  <si>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</si>
  <si>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</si>
  <si>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</si>
  <si>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</si>
  <si>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</si>
  <si>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</si>
  <si>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</si>
  <si>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</si>
  <si>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</si>
  <si>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</si>
  <si>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</si>
  <si>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</si>
  <si>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</si>
  <si>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</si>
  <si>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</si>
  <si>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</si>
  <si>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</si>
  <si>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</si>
  <si>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</si>
  <si>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</si>
  <si>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</si>
  <si>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</si>
  <si>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</si>
  <si>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</si>
  <si>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</si>
  <si>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</si>
  <si>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</si>
  <si>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</si>
  <si>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</si>
  <si>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</si>
  <si>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</si>
  <si>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</si>
  <si>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</si>
  <si>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</si>
  <si>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</si>
  <si>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</si>
  <si>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</si>
  <si>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</si>
  <si>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</si>
  <si>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</si>
  <si>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</si>
  <si>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</si>
  <si>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</si>
  <si>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</si>
  <si>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</si>
  <si>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</si>
  <si>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</si>
  <si>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</si>
  <si>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</si>
  <si>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</si>
  <si>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</si>
  <si>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</si>
  <si>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</si>
  <si>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</si>
  <si>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</si>
  <si>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</si>
  <si>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</si>
  <si>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</si>
  <si>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</si>
  <si>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</si>
  <si>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</si>
  <si>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</si>
  <si>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</si>
  <si>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</si>
  <si>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</si>
  <si>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</si>
  <si>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</si>
  <si>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</si>
  <si>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</si>
  <si>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</si>
  <si>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</si>
  <si>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</si>
  <si>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</si>
  <si>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</si>
  <si>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</si>
  <si>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</si>
  <si>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</si>
  <si>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</si>
  <si>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</si>
  <si>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</si>
  <si>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</si>
  <si>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</si>
  <si>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</si>
  <si>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</si>
  <si>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</si>
  <si>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</si>
  <si>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</si>
  <si>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</si>
  <si>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</si>
  <si>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</si>
  <si>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</si>
  <si>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</si>
  <si>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</si>
  <si>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</si>
  <si>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</si>
  <si>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</si>
  <si>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</si>
  <si>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</si>
  <si>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</si>
  <si>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</si>
  <si>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</si>
  <si>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</si>
  <si>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</si>
  <si>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</si>
  <si>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</si>
  <si>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</si>
  <si>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</si>
  <si>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</si>
  <si>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</si>
  <si>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</si>
  <si>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</si>
  <si>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</si>
  <si>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</si>
  <si>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</si>
  <si>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</si>
  <si>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</si>
  <si>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</si>
  <si>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</si>
  <si>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</si>
  <si>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</si>
  <si>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</si>
  <si>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</si>
  <si>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</si>
  <si>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</si>
  <si>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</si>
  <si>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</si>
  <si>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</si>
  <si>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</si>
  <si>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</si>
  <si>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</si>
  <si>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</si>
  <si>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</si>
  <si>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</si>
  <si>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</si>
  <si>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</si>
  <si>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</si>
  <si>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</si>
  <si>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</si>
  <si>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</si>
  <si>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</si>
  <si>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</si>
  <si>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</si>
  <si>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</si>
  <si>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</si>
  <si>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</si>
  <si>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</si>
  <si>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</si>
  <si>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</si>
  <si>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</si>
  <si>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</si>
  <si>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</si>
  <si>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</si>
  <si>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</si>
  <si>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</si>
  <si>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</si>
  <si>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</si>
  <si>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</si>
  <si>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</si>
  <si>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</si>
  <si>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</si>
  <si>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</si>
  <si>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</si>
  <si>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</si>
  <si>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</si>
  <si>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</si>
  <si>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</si>
  <si>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</si>
  <si>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</si>
  <si>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</si>
  <si>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</si>
  <si>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</si>
  <si>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</si>
  <si>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</si>
  <si>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</si>
  <si>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</si>
  <si>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</si>
  <si>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</si>
  <si>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</si>
  <si>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</si>
  <si>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</si>
  <si>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</si>
  <si>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</si>
  <si>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</si>
  <si>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</si>
  <si>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</si>
  <si>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</si>
  <si>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</si>
  <si>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</si>
  <si>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</si>
  <si>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</si>
  <si>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</si>
  <si>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</si>
  <si>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</si>
  <si>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</si>
  <si>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</si>
  <si>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</si>
  <si>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</si>
  <si>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</si>
  <si>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</si>
  <si>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</si>
  <si>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</si>
  <si>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</si>
  <si>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</si>
  <si>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</si>
  <si>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</si>
  <si>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</si>
  <si>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</si>
  <si>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</si>
  <si>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</si>
  <si>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</si>
  <si>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</si>
  <si>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</si>
  <si>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</si>
  <si>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</si>
  <si>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</si>
  <si>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</si>
  <si>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</si>
  <si>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</si>
  <si>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</si>
  <si>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</si>
  <si>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</si>
  <si>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</si>
  <si>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</si>
  <si>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</si>
  <si>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</si>
  <si>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</si>
  <si>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</si>
  <si>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</si>
  <si>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</si>
  <si>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</si>
  <si>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</si>
  <si>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</si>
  <si>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</si>
  <si>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</si>
  <si>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</si>
  <si>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</si>
  <si>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</si>
  <si>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</si>
  <si>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</si>
  <si>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</si>
  <si>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</si>
  <si>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</si>
  <si>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</si>
  <si>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</si>
  <si>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</si>
  <si>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</si>
  <si>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</si>
  <si>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</si>
  <si>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</si>
  <si>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</si>
  <si>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</si>
  <si>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</si>
  <si>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</si>
  <si>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</si>
  <si>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</si>
  <si>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</si>
  <si>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</si>
  <si>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</si>
  <si>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</si>
  <si>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</si>
  <si>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</si>
  <si>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</si>
  <si>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</si>
  <si>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</si>
  <si>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</si>
  <si>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</si>
  <si>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</si>
  <si>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</si>
  <si>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</si>
  <si>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</si>
  <si>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</si>
  <si>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</si>
  <si>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</si>
  <si>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</si>
  <si>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</si>
  <si>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</si>
  <si>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</si>
  <si>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</si>
  <si>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</si>
  <si>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</si>
  <si>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</si>
  <si>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</si>
  <si>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</si>
  <si>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</si>
  <si>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</si>
  <si>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</si>
  <si>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</si>
  <si>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</si>
  <si>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</si>
  <si>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</si>
  <si>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</si>
  <si>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</si>
  <si>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</si>
  <si>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</si>
  <si>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</si>
  <si>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</si>
  <si>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</si>
  <si>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</si>
  <si>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</si>
  <si>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</si>
  <si>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</si>
  <si>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</si>
  <si>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</si>
  <si>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</si>
  <si>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</si>
  <si>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</si>
  <si>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</si>
  <si>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</si>
  <si>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</si>
  <si>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</si>
  <si>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</si>
  <si>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</si>
  <si>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</si>
  <si>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</si>
  <si>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</si>
  <si>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</si>
  <si>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</si>
  <si>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</si>
  <si>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</si>
  <si>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</si>
  <si>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</si>
  <si>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</si>
  <si>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</si>
  <si>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</si>
  <si>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</si>
  <si>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</si>
  <si>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</si>
  <si>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</si>
  <si>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</si>
  <si>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</si>
  <si>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</si>
  <si>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</si>
  <si>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</si>
  <si>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</si>
  <si>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</si>
  <si>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</si>
  <si>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</si>
  <si>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</si>
  <si>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</si>
  <si>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</si>
  <si>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</si>
  <si>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</si>
  <si>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</si>
  <si>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</si>
  <si>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</si>
  <si>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</si>
  <si>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</si>
  <si>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</si>
  <si>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</si>
  <si>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</si>
  <si>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</si>
  <si>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</si>
  <si>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</si>
  <si>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</si>
  <si>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</si>
  <si>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</si>
  <si>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</si>
  <si>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</si>
  <si>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</si>
  <si>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</si>
  <si>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</si>
  <si>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</si>
  <si>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</si>
  <si>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</si>
  <si>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</si>
  <si>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</si>
  <si>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</si>
  <si>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</si>
  <si>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</si>
  <si>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</si>
  <si>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</si>
  <si>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</si>
  <si>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</si>
  <si>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</si>
  <si>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</si>
  <si>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</si>
  <si>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</si>
  <si>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</si>
  <si>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</si>
  <si>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</si>
  <si>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</si>
  <si>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</si>
  <si>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</si>
  <si>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</si>
  <si>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</si>
  <si>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</si>
  <si>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</si>
  <si>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</si>
  <si>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</si>
  <si>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</si>
  <si>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</si>
  <si>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</si>
  <si>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</si>
  <si>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</si>
  <si>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</si>
  <si>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</si>
  <si>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</si>
  <si>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</si>
  <si>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</si>
  <si>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</si>
  <si>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</si>
  <si>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</si>
  <si>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</si>
  <si>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</si>
  <si>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</si>
  <si>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</si>
  <si>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</si>
  <si>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</si>
  <si>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</si>
  <si>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</si>
  <si>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</si>
  <si>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</si>
  <si>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</si>
  <si>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</si>
  <si>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</si>
  <si>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</si>
  <si>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</si>
  <si>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</si>
  <si>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</si>
  <si>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</si>
  <si>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</si>
  <si>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</si>
  <si>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</si>
  <si>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</si>
  <si>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</si>
  <si>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</si>
  <si>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</si>
  <si>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</si>
  <si>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</si>
  <si>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</si>
  <si>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</si>
  <si>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</si>
  <si>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</si>
  <si>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</si>
  <si>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</si>
  <si>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</si>
  <si>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</si>
  <si>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</si>
  <si>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</si>
  <si>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</si>
  <si>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</si>
  <si>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</si>
  <si>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</si>
  <si>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</si>
  <si>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</si>
  <si>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</si>
  <si>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</si>
  <si>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</si>
  <si>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</si>
  <si>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</si>
  <si>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</si>
  <si>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</si>
  <si>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</si>
  <si>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</si>
  <si>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</si>
  <si>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</si>
  <si>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</si>
  <si>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</si>
  <si>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</si>
  <si>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</si>
  <si>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</si>
  <si>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</si>
  <si>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</si>
  <si>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</si>
  <si>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</si>
  <si>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</si>
  <si>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</si>
  <si>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</si>
  <si>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</si>
  <si>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</si>
  <si>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</si>
  <si>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</si>
  <si>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</si>
  <si>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</si>
  <si>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</si>
  <si>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</si>
  <si>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</si>
  <si>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</si>
  <si>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</si>
  <si>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</si>
  <si>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</si>
  <si>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</si>
  <si>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</si>
  <si>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</si>
  <si>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</si>
  <si>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</si>
  <si>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</si>
  <si>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</si>
  <si>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</si>
  <si>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</si>
  <si>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</si>
  <si>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</si>
  <si>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</si>
  <si>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</si>
  <si>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</si>
  <si>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</si>
  <si>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</si>
  <si>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</si>
  <si>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</si>
  <si>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</si>
  <si>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</si>
  <si>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</si>
  <si>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</si>
  <si>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</si>
  <si>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</si>
  <si>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</si>
  <si>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</si>
  <si>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</si>
  <si>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</si>
  <si>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</si>
  <si>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</si>
  <si>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</si>
  <si>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</si>
  <si>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</si>
  <si>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</si>
  <si>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</si>
  <si>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</si>
  <si>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</si>
  <si>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</si>
  <si>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</si>
  <si>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</si>
  <si>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</si>
  <si>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</si>
  <si>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</si>
  <si>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</si>
  <si>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</si>
  <si>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</si>
  <si>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</si>
  <si>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</si>
  <si>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</si>
  <si>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</si>
  <si>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</si>
  <si>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</si>
  <si>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</si>
  <si>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</si>
  <si>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</si>
  <si>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</si>
  <si>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</si>
  <si>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</si>
  <si>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</si>
  <si>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</si>
  <si>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</si>
  <si>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</si>
  <si>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</si>
  <si>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</si>
  <si>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</si>
  <si>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</si>
  <si>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</si>
  <si>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</si>
  <si>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</si>
  <si>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</si>
  <si>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</si>
  <si>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</si>
  <si>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</si>
  <si>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</si>
  <si>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</si>
  <si>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</si>
  <si>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</si>
  <si>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</si>
  <si>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</si>
  <si>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</si>
  <si>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</si>
  <si>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</si>
  <si>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</si>
  <si>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</si>
  <si>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</si>
  <si>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</si>
  <si>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</si>
  <si>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</si>
  <si>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</si>
  <si>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</si>
  <si>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</si>
  <si>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</si>
  <si>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</si>
  <si>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</si>
  <si>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</si>
  <si>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</si>
  <si>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</si>
  <si>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</si>
  <si>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</si>
  <si>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</si>
  <si>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</si>
  <si>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</si>
  <si>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</si>
  <si>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</si>
  <si>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</si>
  <si>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</si>
  <si>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</si>
  <si>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</si>
  <si>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</si>
  <si>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</si>
  <si>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</si>
  <si>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</si>
  <si>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</si>
  <si>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</si>
  <si>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</si>
  <si>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</si>
  <si>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</si>
  <si>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</si>
  <si>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</si>
  <si>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</si>
  <si>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</si>
  <si>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</si>
  <si>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</si>
  <si>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</si>
  <si>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</si>
  <si>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</si>
  <si>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</si>
  <si>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</si>
  <si>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</si>
  <si>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</si>
  <si>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</si>
  <si>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</si>
  <si>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</si>
  <si>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</si>
  <si>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</si>
  <si>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</si>
  <si>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</si>
  <si>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</si>
  <si>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</si>
  <si>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</si>
  <si>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</si>
  <si>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</si>
  <si>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</si>
  <si>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</si>
  <si>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</si>
  <si>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</si>
  <si>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</si>
  <si>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</si>
  <si>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</si>
  <si>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</si>
  <si>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</si>
  <si>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</si>
  <si>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</si>
  <si>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</si>
  <si>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</si>
  <si>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</si>
  <si>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</si>
  <si>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</si>
  <si>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</si>
  <si>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</si>
  <si>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</si>
  <si>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</si>
  <si>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</si>
  <si>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</si>
  <si>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</si>
  <si>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</si>
  <si>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</si>
  <si>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</si>
  <si>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</si>
  <si>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</si>
  <si>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</si>
  <si>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</si>
  <si>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</si>
  <si>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</si>
  <si>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</si>
  <si>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</si>
  <si>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</si>
  <si>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</si>
  <si>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</si>
  <si>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</si>
  <si>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</si>
  <si>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</si>
  <si>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</si>
  <si>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</si>
  <si>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</si>
  <si>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</si>
  <si>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</si>
  <si>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</si>
  <si>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</si>
  <si>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</si>
  <si>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</si>
  <si>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</si>
  <si>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</si>
  <si>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</si>
  <si>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</si>
  <si>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</si>
  <si>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</si>
  <si>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</si>
  <si>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</si>
  <si>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</si>
  <si>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</si>
  <si>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</si>
  <si>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</si>
  <si>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</si>
  <si>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</si>
  <si>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</si>
  <si>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</si>
  <si>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</si>
  <si>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</si>
  <si>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</si>
  <si>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</si>
  <si>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</si>
  <si>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</si>
  <si>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</si>
  <si>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</si>
  <si>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</si>
  <si>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</si>
  <si>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</si>
  <si>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</si>
  <si>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</si>
  <si>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</si>
  <si>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</si>
  <si>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</si>
  <si>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</si>
  <si>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</si>
  <si>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</si>
  <si>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</si>
  <si>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</si>
  <si>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</si>
  <si>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</si>
  <si>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</si>
  <si>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</si>
  <si>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</si>
  <si>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</si>
  <si>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</si>
  <si>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</si>
  <si>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</si>
  <si>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</si>
  <si>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</si>
  <si>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</si>
  <si>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</si>
  <si>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</si>
  <si>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</si>
  <si>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</si>
  <si>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</si>
  <si>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</si>
  <si>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</si>
  <si>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</si>
  <si>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</si>
  <si>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</si>
  <si>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</si>
  <si>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</si>
  <si>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</si>
  <si>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</si>
  <si>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</si>
  <si>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</si>
  <si>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</si>
  <si>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</si>
  <si>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</si>
  <si>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</si>
  <si>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</si>
  <si>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</si>
  <si>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</si>
  <si>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</si>
  <si>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</si>
  <si>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</si>
  <si>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</si>
  <si>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</si>
  <si>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</si>
  <si>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</si>
  <si>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</si>
  <si>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</si>
  <si>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</si>
  <si>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</si>
  <si>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</si>
  <si>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</si>
  <si>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</si>
  <si>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</si>
  <si>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</si>
  <si>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</si>
  <si>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</si>
  <si>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</si>
  <si>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</si>
  <si>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</si>
  <si>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</si>
  <si>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</si>
  <si>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</si>
  <si>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</si>
  <si>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</si>
  <si>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</si>
  <si>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</si>
  <si>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</si>
  <si>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</si>
  <si>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</si>
  <si>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</si>
  <si>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</si>
  <si>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</si>
  <si>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</si>
  <si>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</si>
  <si>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</si>
  <si>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</si>
  <si>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</si>
  <si>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</si>
  <si>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</si>
  <si>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</si>
  <si>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</si>
  <si>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</si>
  <si>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</si>
  <si>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</si>
  <si>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</si>
  <si>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</si>
  <si>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</si>
  <si>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</si>
  <si>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</si>
  <si>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</si>
  <si>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</si>
  <si>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</si>
  <si>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</si>
  <si>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</si>
  <si>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</si>
  <si>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</si>
  <si>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</si>
  <si>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</si>
  <si>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</si>
  <si>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</si>
  <si>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</si>
  <si>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</si>
  <si>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</si>
  <si>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</si>
  <si>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</si>
  <si>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</si>
  <si>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</si>
  <si>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</si>
  <si>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</si>
  <si>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</si>
  <si>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</si>
  <si>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</si>
  <si>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</si>
  <si>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</si>
  <si>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</si>
  <si>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</si>
  <si>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</si>
  <si>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</si>
  <si>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</si>
  <si>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</si>
  <si>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</si>
  <si>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</si>
  <si>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</si>
  <si>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</si>
  <si>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</si>
  <si>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</si>
  <si>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</si>
  <si>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</si>
  <si>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</si>
  <si>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</si>
  <si>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</si>
  <si>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</si>
  <si>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</si>
  <si>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</si>
  <si>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</si>
  <si>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</si>
  <si>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</si>
  <si>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</si>
  <si>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</si>
  <si>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</si>
  <si>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</si>
  <si>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</si>
  <si>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</si>
  <si>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</si>
  <si>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</si>
  <si>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</si>
  <si>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</si>
  <si>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</si>
  <si>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</si>
  <si>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</si>
  <si>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</si>
  <si>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</si>
  <si>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</si>
  <si>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</si>
  <si>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</si>
  <si>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</si>
  <si>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</si>
  <si>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</si>
  <si>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</si>
  <si>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</si>
  <si>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</si>
  <si>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</si>
  <si>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</si>
  <si>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</si>
  <si>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</si>
  <si>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</si>
  <si>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</si>
  <si>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</si>
  <si>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</si>
  <si>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</si>
  <si>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</si>
  <si>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</si>
  <si>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</si>
  <si>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</si>
  <si>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</si>
  <si>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</si>
  <si>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</si>
  <si>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</si>
  <si>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</si>
  <si>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</si>
  <si>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</si>
  <si>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</si>
  <si>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</si>
  <si>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</si>
  <si>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</si>
  <si>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</si>
  <si>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</si>
  <si>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</si>
  <si>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</si>
  <si>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</si>
  <si>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</si>
  <si>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</si>
  <si>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</si>
  <si>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</si>
  <si>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</si>
  <si>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</si>
  <si>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</si>
  <si>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</si>
  <si>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</si>
  <si>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</si>
  <si>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</si>
  <si>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</si>
  <si>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</si>
  <si>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</si>
  <si>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</si>
  <si>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</si>
  <si>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</si>
  <si>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</si>
  <si>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</si>
  <si>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</si>
  <si>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</si>
  <si>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</si>
  <si>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</si>
  <si>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</si>
  <si>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</si>
  <si>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</si>
  <si>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</si>
  <si>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</si>
  <si>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</si>
  <si>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</si>
  <si>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</si>
  <si>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</si>
  <si>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</si>
  <si>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</si>
  <si>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</si>
  <si>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</si>
  <si>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</si>
  <si>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</si>
  <si>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</si>
  <si>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</si>
  <si>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</si>
  <si>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</si>
  <si>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</si>
  <si>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</si>
  <si>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</si>
  <si>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</si>
  <si>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</si>
  <si>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</si>
  <si>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</si>
  <si>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</si>
  <si>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</si>
  <si>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</si>
  <si>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</si>
  <si>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</si>
  <si>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</si>
  <si>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</si>
  <si>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</si>
  <si>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</si>
  <si>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</si>
  <si>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</si>
  <si>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</si>
  <si>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</si>
  <si>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</si>
  <si>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</si>
  <si>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</si>
  <si>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</si>
  <si>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</si>
  <si>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</si>
  <si>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</si>
  <si>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</si>
  <si>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</si>
  <si>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</si>
  <si>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</si>
  <si>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</si>
  <si>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</si>
  <si>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</si>
  <si>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</si>
  <si>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</si>
  <si>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</si>
  <si>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</si>
  <si>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</si>
  <si>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</si>
  <si>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</si>
  <si>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</si>
  <si>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</si>
  <si>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</si>
  <si>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</si>
  <si>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</si>
  <si>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</si>
  <si>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</si>
  <si>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</si>
  <si>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</si>
  <si>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</si>
  <si>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</si>
  <si>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</si>
  <si>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</si>
  <si>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</si>
  <si>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</si>
  <si>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</si>
  <si>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</si>
  <si>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</si>
  <si>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</si>
  <si>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</si>
  <si>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</si>
  <si>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</si>
  <si>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</si>
  <si>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</si>
  <si>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</si>
  <si>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</si>
  <si>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</si>
  <si>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</si>
  <si>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</si>
  <si>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</si>
  <si>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</si>
  <si>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</si>
  <si>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</si>
  <si>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</si>
  <si>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</si>
  <si>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</si>
  <si>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</si>
  <si>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</si>
  <si>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</si>
  <si>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</si>
  <si>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</si>
  <si>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</si>
  <si>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</si>
  <si>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</si>
  <si>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</si>
  <si>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</si>
  <si>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</si>
  <si>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</si>
  <si>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</si>
  <si>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</si>
  <si>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</si>
  <si>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</si>
  <si>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</si>
  <si>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</si>
  <si>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</si>
  <si>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</si>
  <si>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</si>
  <si>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</si>
  <si>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</si>
  <si>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</si>
  <si>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</si>
  <si>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</si>
  <si>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</si>
  <si>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</si>
  <si>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</si>
  <si>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</si>
  <si>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</si>
  <si>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</si>
  <si>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</si>
  <si>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</si>
  <si>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</si>
  <si>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</si>
  <si>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</si>
  <si>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</si>
  <si>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</si>
  <si>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</si>
  <si>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</si>
  <si>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</si>
  <si>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</si>
  <si>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</si>
  <si>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</si>
  <si>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</si>
  <si>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</si>
  <si>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</si>
  <si>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</si>
  <si>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</si>
  <si>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</si>
  <si>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</si>
  <si>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</si>
  <si>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</si>
  <si>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</si>
  <si>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</si>
  <si>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</si>
  <si>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</si>
  <si>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</si>
  <si>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</si>
  <si>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</si>
  <si>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</si>
  <si>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</si>
  <si>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</si>
  <si>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</si>
  <si>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</si>
  <si>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</si>
  <si>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</si>
  <si>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</si>
  <si>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</si>
  <si>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</si>
  <si>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</si>
  <si>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</si>
  <si>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</si>
  <si>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</si>
  <si>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</si>
  <si>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</si>
  <si>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</si>
  <si>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</si>
  <si>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</si>
  <si>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</si>
  <si>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</si>
  <si>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</si>
  <si>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</si>
  <si>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</si>
  <si>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</si>
  <si>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</si>
  <si>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</si>
  <si>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</si>
  <si>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</si>
  <si>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</si>
  <si>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</si>
  <si>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</si>
  <si>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</si>
  <si>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</si>
  <si>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</si>
  <si>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</si>
  <si>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</si>
  <si>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</si>
  <si>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</si>
  <si>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</si>
  <si>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</si>
  <si>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</si>
  <si>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</si>
  <si>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</si>
  <si>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</si>
  <si>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</si>
  <si>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</si>
  <si>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</si>
  <si>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</si>
  <si>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</si>
  <si>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</si>
  <si>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</si>
  <si>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</si>
  <si>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</si>
  <si>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</si>
  <si>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</si>
  <si>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</si>
  <si>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</si>
  <si>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</si>
  <si>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</si>
  <si>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</si>
  <si>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</si>
  <si>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</si>
  <si>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</si>
  <si>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</si>
  <si>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</si>
  <si>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</si>
  <si>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</si>
  <si>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</si>
  <si>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</si>
  <si>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</si>
  <si>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</si>
  <si>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</si>
  <si>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</si>
  <si>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</si>
  <si>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</si>
  <si>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</si>
  <si>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</si>
  <si>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</si>
  <si>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</si>
  <si>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</si>
  <si>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</si>
  <si>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</si>
  <si>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</si>
  <si>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</si>
  <si>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</si>
  <si>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</si>
  <si>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</si>
  <si>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</si>
  <si>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</si>
  <si>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</si>
  <si>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</si>
  <si>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</si>
  <si>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</si>
  <si>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</si>
  <si>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</si>
  <si>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</si>
  <si>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</si>
  <si>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</si>
  <si>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</si>
  <si>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</si>
  <si>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</si>
  <si>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</si>
  <si>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</si>
  <si>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</si>
  <si>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</si>
  <si>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</si>
  <si>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</si>
  <si>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</si>
  <si>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</si>
  <si>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</si>
  <si>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</si>
  <si>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</si>
  <si>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</si>
  <si>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</si>
  <si>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</si>
  <si>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</si>
  <si>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</si>
  <si>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</si>
  <si>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</si>
  <si>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</si>
  <si>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</si>
  <si>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</si>
  <si>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</si>
  <si>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</si>
  <si>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</si>
  <si>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</si>
  <si>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</si>
  <si>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</si>
  <si>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</si>
  <si>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</si>
  <si>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</si>
  <si>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</si>
  <si>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</si>
  <si>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</si>
  <si>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</si>
  <si>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</si>
  <si>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</si>
  <si>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</si>
  <si>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</si>
  <si>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</si>
  <si>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</si>
  <si>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</si>
  <si>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</si>
  <si>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</si>
  <si>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</si>
  <si>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</si>
  <si>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</si>
  <si>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</si>
  <si>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</si>
  <si>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</si>
  <si>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</si>
  <si>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</si>
  <si>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</si>
  <si>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</si>
  <si>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</si>
  <si>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</si>
  <si>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</si>
  <si>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</si>
  <si>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</si>
  <si>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</si>
  <si>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</si>
  <si>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</si>
  <si>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</si>
  <si>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</si>
  <si>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</si>
  <si>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</si>
  <si>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</si>
  <si>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</si>
  <si>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</si>
  <si>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</si>
  <si>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</si>
  <si>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</si>
  <si>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</si>
  <si>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</si>
  <si>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</si>
  <si>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</si>
  <si>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</si>
  <si>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</si>
  <si>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</si>
  <si>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</si>
  <si>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</si>
  <si>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</si>
  <si>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</si>
  <si>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</si>
  <si>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</si>
  <si>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</si>
  <si>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</si>
  <si>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</si>
  <si>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</si>
  <si>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</si>
  <si>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</si>
  <si>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</si>
  <si>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</si>
  <si>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</si>
  <si>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</si>
  <si>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</si>
  <si>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</si>
  <si>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</si>
  <si>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</si>
  <si>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</si>
  <si>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</si>
  <si>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</si>
  <si>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</si>
  <si>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</si>
  <si>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</si>
  <si>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</si>
  <si>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</si>
  <si>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</si>
  <si>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</si>
  <si>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</si>
  <si>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</si>
  <si>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</si>
  <si>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</si>
  <si>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</si>
  <si>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</si>
  <si>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</si>
  <si>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</si>
  <si>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</si>
  <si>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</si>
  <si>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</si>
  <si>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</si>
  <si>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</si>
  <si>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</si>
  <si>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</si>
  <si>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</si>
  <si>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</si>
  <si>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</si>
  <si>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</si>
  <si>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</si>
  <si>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</si>
  <si>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</si>
  <si>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</si>
  <si>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</si>
  <si>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</si>
  <si>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</si>
  <si>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</si>
  <si>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</si>
  <si>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</si>
  <si>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</si>
  <si>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</si>
  <si>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</si>
  <si>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</si>
  <si>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</si>
  <si>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</si>
  <si>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</si>
  <si>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</si>
  <si>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</si>
  <si>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</si>
  <si>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</si>
  <si>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</si>
  <si>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</si>
  <si>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</si>
  <si>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</si>
  <si>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</si>
  <si>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</si>
  <si>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</si>
  <si>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</si>
  <si>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</si>
  <si>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</si>
  <si>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</si>
  <si>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</si>
  <si>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</si>
  <si>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</si>
  <si>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</si>
  <si>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</si>
  <si>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</si>
  <si>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</si>
  <si>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</si>
  <si>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</si>
  <si>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</si>
  <si>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</si>
  <si>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</si>
  <si>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</si>
  <si>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</si>
  <si>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</si>
  <si>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</si>
  <si>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</si>
  <si>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</si>
  <si>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</si>
  <si>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</si>
  <si>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</si>
  <si>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</si>
  <si>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</si>
  <si>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</si>
  <si>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</si>
  <si>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</si>
  <si>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</si>
  <si>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</si>
  <si>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</si>
  <si>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</si>
  <si>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</si>
  <si>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</si>
  <si>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</si>
  <si>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</si>
  <si>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</si>
  <si>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</si>
  <si>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</si>
  <si>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</si>
  <si>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</si>
  <si>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</si>
  <si>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</si>
  <si>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</si>
  <si>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</si>
  <si>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</si>
  <si>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</si>
  <si>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</si>
  <si>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</si>
  <si>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</si>
  <si>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</si>
  <si>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</si>
  <si>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</si>
  <si>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</si>
  <si>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</si>
  <si>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</si>
  <si>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</si>
  <si>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</si>
  <si>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</si>
  <si>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</si>
  <si>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</si>
  <si>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</si>
  <si>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</si>
  <si>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</si>
  <si>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</si>
  <si>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</si>
  <si>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</si>
  <si>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</si>
  <si>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</si>
  <si>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</si>
  <si>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</si>
  <si>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</si>
  <si>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</si>
  <si>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</si>
  <si>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</si>
  <si>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</si>
  <si>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</si>
  <si>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</si>
  <si>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</si>
  <si>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</si>
  <si>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</si>
  <si>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</si>
  <si>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</si>
  <si>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</si>
  <si>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</si>
  <si>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</si>
  <si>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</si>
  <si>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</si>
  <si>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</si>
  <si>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</si>
  <si>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</si>
  <si>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</si>
  <si>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</si>
  <si>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</si>
  <si>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</si>
  <si>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</si>
  <si>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</si>
  <si>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</si>
  <si>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</si>
  <si>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</si>
  <si>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</si>
  <si>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</si>
  <si>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</si>
  <si>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</si>
  <si>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</si>
  <si>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</si>
  <si>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</si>
  <si>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</si>
  <si>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</si>
  <si>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</si>
  <si>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</si>
  <si>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</si>
  <si>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</si>
  <si>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</si>
  <si>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</si>
  <si>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</si>
  <si>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</si>
  <si>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</si>
  <si>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</si>
  <si>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</si>
  <si>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</si>
  <si>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</si>
  <si>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</si>
  <si>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</si>
  <si>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</si>
  <si>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</si>
  <si>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</si>
  <si>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</si>
  <si>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</si>
  <si>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</si>
  <si>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</si>
  <si>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</si>
  <si>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</si>
  <si>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</si>
  <si>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</si>
  <si>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</si>
  <si>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</si>
  <si>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</si>
  <si>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</si>
  <si>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</si>
  <si>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</si>
  <si>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</si>
  <si>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</si>
  <si>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</si>
  <si>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</si>
  <si>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</si>
  <si>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</si>
  <si>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</si>
  <si>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</si>
  <si>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</si>
  <si>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</si>
  <si>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</si>
  <si>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</si>
  <si>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</si>
  <si>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</si>
  <si>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</si>
  <si>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</si>
  <si>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</si>
  <si>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</si>
  <si>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</si>
  <si>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</si>
  <si>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</si>
  <si>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</si>
  <si>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</si>
  <si>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</si>
  <si>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</si>
  <si>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</si>
  <si>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</si>
  <si>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</si>
  <si>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</si>
  <si>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</si>
  <si>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</si>
  <si>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</si>
  <si>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</si>
  <si>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</si>
  <si>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</si>
  <si>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</si>
  <si>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</si>
  <si>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</si>
  <si>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</si>
  <si>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</si>
  <si>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</si>
  <si>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</si>
  <si>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</si>
  <si>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</si>
  <si>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</si>
  <si>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</si>
  <si>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</si>
  <si>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</si>
  <si>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</si>
  <si>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</si>
  <si>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</si>
  <si>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</si>
  <si>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</si>
  <si>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</si>
  <si>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</si>
  <si>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</si>
  <si>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</si>
  <si>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</si>
  <si>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</si>
  <si>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</si>
  <si>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</si>
  <si>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</si>
  <si>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</si>
  <si>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</si>
  <si>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</si>
  <si>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</si>
  <si>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</si>
  <si>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</si>
  <si>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</si>
  <si>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</si>
  <si>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</si>
  <si>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</si>
  <si>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</si>
  <si>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</si>
  <si>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</si>
  <si>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</si>
  <si>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</si>
  <si>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</si>
  <si>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</si>
  <si>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</si>
  <si>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</si>
  <si>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</si>
  <si>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</si>
  <si>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</si>
  <si>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</si>
  <si>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</si>
  <si>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</si>
  <si>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</si>
  <si>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</si>
  <si>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</si>
  <si>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</si>
  <si>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</si>
  <si>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</si>
  <si>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</si>
  <si>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</si>
  <si>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</si>
  <si>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</si>
  <si>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</si>
  <si>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</si>
  <si>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</si>
  <si>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</si>
  <si>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</si>
  <si>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</si>
  <si>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</si>
  <si>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</si>
  <si>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</si>
  <si>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</si>
  <si>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</si>
  <si>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</si>
  <si>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</si>
  <si>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</si>
  <si>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</si>
  <si>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</si>
  <si>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</si>
  <si>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</si>
  <si>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</si>
  <si>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</si>
  <si>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</si>
  <si>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</si>
  <si>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</si>
  <si>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</si>
  <si>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</si>
  <si>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</si>
  <si>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</si>
  <si>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</si>
  <si>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</si>
  <si>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</si>
  <si>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</si>
  <si>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</si>
  <si>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</si>
  <si>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</si>
  <si>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</si>
  <si>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</si>
  <si>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</si>
  <si>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</si>
  <si>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</si>
  <si>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</si>
  <si>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</si>
  <si>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</si>
  <si>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</si>
  <si>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</si>
  <si>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</si>
  <si>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</si>
  <si>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</si>
  <si>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</si>
  <si>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</si>
  <si>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</si>
  <si>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</si>
  <si>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</si>
  <si>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</si>
  <si>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</si>
  <si>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</si>
  <si>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</si>
  <si>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</si>
  <si>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</si>
  <si>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</si>
  <si>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</si>
  <si>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</si>
  <si>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</si>
  <si>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</si>
  <si>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</si>
  <si>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</si>
  <si>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</si>
  <si>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</si>
  <si>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</si>
  <si>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</si>
  <si>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</si>
  <si>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</si>
  <si>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</si>
  <si>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</si>
  <si>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</si>
  <si>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</si>
  <si>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</si>
  <si>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</si>
  <si>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</si>
  <si>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</si>
  <si>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</si>
  <si>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</si>
  <si>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</si>
  <si>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</si>
  <si>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</si>
  <si>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</si>
  <si>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</si>
  <si>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</si>
  <si>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</si>
  <si>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</si>
  <si>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</si>
  <si>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</si>
  <si>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</si>
  <si>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</si>
  <si>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</si>
  <si>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</si>
  <si>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</si>
  <si>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</si>
  <si>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</si>
  <si>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</si>
  <si>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</si>
  <si>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</si>
  <si>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</si>
  <si>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</si>
  <si>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</si>
  <si>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</si>
  <si>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</si>
  <si>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</si>
  <si>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</si>
  <si>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</si>
  <si>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</si>
  <si>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</si>
  <si>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</si>
  <si>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</si>
  <si>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</si>
  <si>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</si>
  <si>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</si>
  <si>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</si>
  <si>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</si>
  <si>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</si>
  <si>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</si>
  <si>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</si>
  <si>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</si>
  <si>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</si>
  <si>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</si>
  <si>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</si>
  <si>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</si>
  <si>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</si>
  <si>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</si>
  <si>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</si>
  <si>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</si>
  <si>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</si>
  <si>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</si>
  <si>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</si>
  <si>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</si>
  <si>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</si>
  <si>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</si>
  <si>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</si>
  <si>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</si>
  <si>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</si>
  <si>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</si>
  <si>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</si>
  <si>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</si>
  <si>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</si>
  <si>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</si>
  <si>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</si>
  <si>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</si>
  <si>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</si>
  <si>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</si>
  <si>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</si>
  <si>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</si>
  <si>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</si>
  <si>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</si>
  <si>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</si>
  <si>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</si>
  <si>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</si>
  <si>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</si>
  <si>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</si>
  <si>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</si>
  <si>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</si>
  <si>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</si>
  <si>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</si>
  <si>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</si>
  <si>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</si>
  <si>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</si>
  <si>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</si>
  <si>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</si>
  <si>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</si>
  <si>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</si>
  <si>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</si>
  <si>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</si>
  <si>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</si>
  <si>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</si>
  <si>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</si>
  <si>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</si>
  <si>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</si>
  <si>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</si>
  <si>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</si>
  <si>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</si>
  <si>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</si>
  <si>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</si>
  <si>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</si>
  <si>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</si>
  <si>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</si>
  <si>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</si>
  <si>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</si>
  <si>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</si>
  <si>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</si>
  <si>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</si>
  <si>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</si>
  <si>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</si>
  <si>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</si>
  <si>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</si>
  <si>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</si>
  <si>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</si>
  <si>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</si>
  <si>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</si>
  <si>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</si>
  <si>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</si>
  <si>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</si>
  <si>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</si>
  <si>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</si>
  <si>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</si>
  <si>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</si>
  <si>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</si>
  <si>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</si>
  <si>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</si>
  <si>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</si>
  <si>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</si>
  <si>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</si>
  <si>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</si>
  <si>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</si>
  <si>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</si>
  <si>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</si>
  <si>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</si>
  <si>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</si>
  <si>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</si>
  <si>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</si>
  <si>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</si>
  <si>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</si>
  <si>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</si>
  <si>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</si>
  <si>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</si>
  <si>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</si>
  <si>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</si>
  <si>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</si>
  <si>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</si>
  <si>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</si>
  <si>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</si>
  <si>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</si>
  <si>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</si>
  <si>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</si>
  <si>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</si>
  <si>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</si>
  <si>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</si>
  <si>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</si>
  <si>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</si>
  <si>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</si>
  <si>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</si>
  <si>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</si>
  <si>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</si>
  <si>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</si>
  <si>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</si>
  <si>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</si>
  <si>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</si>
  <si>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</si>
  <si>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</si>
  <si>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</si>
  <si>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</si>
  <si>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</si>
  <si>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</si>
  <si>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</si>
  <si>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</si>
  <si>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</si>
  <si>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</si>
  <si>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</si>
  <si>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</si>
  <si>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</si>
  <si>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</si>
  <si>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</si>
  <si>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</si>
  <si>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</si>
  <si>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</si>
  <si>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</si>
  <si>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</si>
  <si>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</si>
  <si>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</si>
  <si>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</si>
  <si>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</si>
  <si>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</si>
  <si>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</si>
  <si>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</si>
  <si>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</si>
  <si>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</si>
  <si>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</si>
  <si>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</si>
  <si>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</si>
  <si>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</si>
  <si>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</si>
  <si>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</si>
  <si>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</si>
  <si>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</si>
  <si>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</si>
  <si>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</si>
  <si>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</si>
  <si>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</si>
  <si>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</si>
  <si>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</si>
  <si>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</si>
  <si>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</si>
  <si>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</si>
  <si>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</si>
  <si>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</si>
  <si>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</si>
  <si>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</si>
  <si>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</si>
  <si>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</si>
  <si>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</si>
  <si>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</si>
  <si>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</si>
  <si>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</si>
  <si>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</si>
  <si>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</si>
  <si>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</si>
  <si>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</si>
  <si>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</si>
  <si>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</si>
  <si>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</si>
  <si>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</si>
  <si>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</si>
  <si>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</si>
  <si>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</si>
  <si>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</si>
  <si>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</si>
  <si>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</si>
  <si>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</si>
  <si>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</si>
  <si>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</si>
  <si>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</si>
  <si>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</si>
  <si>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</si>
  <si>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</si>
  <si>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</si>
  <si>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</si>
  <si>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</si>
  <si>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</si>
  <si>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</si>
  <si>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</si>
  <si>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</si>
  <si>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</si>
  <si>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</si>
  <si>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</si>
  <si>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</si>
  <si>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</si>
  <si>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</si>
  <si>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</si>
  <si>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</si>
  <si>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</si>
  <si>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</si>
  <si>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</si>
  <si>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</si>
  <si>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</si>
  <si>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</si>
  <si>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</si>
  <si>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</si>
  <si>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</si>
  <si>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</si>
  <si>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</si>
  <si>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</si>
  <si>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</si>
  <si>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</si>
  <si>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</si>
  <si>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</si>
  <si>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</si>
  <si>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</si>
  <si>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</si>
  <si>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</si>
  <si>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</si>
  <si>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</si>
  <si>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</si>
  <si>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</si>
  <si>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</si>
  <si>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</si>
  <si>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</si>
  <si>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</si>
  <si>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</si>
  <si>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</si>
  <si>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</si>
  <si>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</si>
  <si>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</si>
  <si>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</si>
  <si>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</si>
  <si>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</si>
  <si>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</si>
  <si>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</si>
  <si>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</si>
  <si>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</si>
  <si>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</si>
  <si>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</si>
  <si>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</si>
  <si>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</si>
  <si>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</si>
  <si>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</si>
  <si>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</si>
  <si>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</si>
  <si>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</si>
  <si>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</si>
  <si>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</si>
  <si>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</si>
  <si>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</si>
  <si>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</si>
  <si>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</si>
  <si>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</si>
  <si>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</si>
  <si>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</si>
  <si>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</si>
  <si>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</si>
  <si>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</si>
  <si>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</si>
  <si>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</si>
  <si>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</si>
  <si>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</si>
  <si>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</si>
  <si>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</si>
  <si>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</si>
  <si>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</si>
  <si>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</si>
  <si>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</si>
  <si>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</si>
  <si>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</si>
  <si>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</si>
  <si>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</si>
  <si>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</si>
  <si>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</si>
  <si>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</si>
  <si>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</si>
  <si>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</si>
  <si>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</si>
  <si>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</si>
  <si>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</si>
  <si>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</si>
  <si>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</si>
  <si>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</si>
  <si>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</si>
  <si>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</si>
  <si>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</si>
  <si>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</si>
  <si>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</si>
  <si>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</si>
  <si>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</si>
  <si>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</si>
  <si>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</si>
  <si>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</si>
  <si>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</si>
  <si>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</si>
  <si>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</si>
  <si>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</si>
  <si>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</si>
  <si>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</si>
  <si>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</si>
  <si>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</si>
  <si>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</si>
  <si>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</si>
  <si>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</si>
  <si>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</si>
  <si>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</si>
  <si>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</si>
  <si>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</si>
  <si>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</si>
  <si>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</si>
  <si>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</si>
  <si>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</si>
  <si>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</si>
  <si>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</si>
  <si>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</si>
  <si>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</si>
  <si>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</si>
  <si>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</si>
  <si>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</si>
  <si>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</si>
  <si>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</si>
  <si>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</si>
  <si>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</si>
  <si>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</si>
  <si>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</si>
  <si>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</si>
  <si>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</si>
  <si>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</si>
  <si>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</si>
  <si>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</si>
  <si>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</si>
  <si>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</si>
  <si>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</si>
  <si>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</si>
  <si>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</si>
  <si>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</si>
  <si>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</si>
  <si>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</si>
  <si>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</si>
  <si>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</si>
  <si>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</si>
  <si>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</si>
  <si>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</si>
  <si>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</si>
  <si>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</si>
  <si>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</si>
  <si>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</si>
  <si>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</si>
  <si>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</si>
  <si>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</si>
  <si>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</si>
  <si>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</si>
  <si>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</si>
  <si>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</si>
  <si>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</si>
  <si>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</si>
  <si>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</si>
  <si>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</si>
  <si>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</si>
  <si>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</si>
  <si>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</si>
  <si>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</si>
  <si>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</si>
  <si>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</si>
  <si>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</si>
  <si>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</si>
  <si>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</si>
  <si>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</si>
  <si>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</si>
  <si>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</si>
  <si>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</si>
  <si>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</si>
  <si>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</si>
  <si>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</si>
  <si>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</si>
  <si>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</si>
  <si>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</si>
  <si>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</si>
  <si>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</si>
  <si>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</si>
  <si>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</si>
  <si>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</si>
  <si>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</si>
  <si>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</si>
  <si>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</si>
  <si>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</si>
  <si>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</si>
  <si>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</si>
  <si>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</si>
  <si>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</si>
  <si>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</si>
  <si>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</si>
  <si>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</si>
  <si>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</si>
  <si>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</si>
  <si>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</si>
  <si>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</si>
  <si>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</si>
  <si>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</si>
  <si>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</si>
  <si>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</si>
  <si>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</si>
  <si>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</si>
  <si>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</si>
  <si>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</si>
  <si>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</si>
  <si>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</si>
  <si>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</si>
  <si>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</si>
  <si>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</si>
  <si>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</si>
  <si>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</si>
  <si>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</si>
  <si>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</si>
  <si>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</si>
  <si>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</si>
  <si>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</si>
  <si>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</si>
  <si>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</si>
  <si>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</si>
  <si>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</si>
  <si>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</si>
  <si>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</si>
  <si>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</si>
  <si>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</si>
  <si>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</si>
  <si>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</si>
  <si>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</si>
  <si>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</si>
  <si>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</si>
  <si>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</si>
  <si>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</si>
  <si>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</si>
  <si>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</si>
  <si>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</si>
  <si>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</si>
  <si>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</si>
  <si>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</si>
  <si>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</si>
  <si>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</si>
  <si>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</si>
  <si>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</si>
  <si>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</si>
  <si>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</si>
  <si>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</si>
  <si>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</si>
  <si>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</si>
  <si>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</si>
  <si>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</si>
  <si>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</si>
  <si>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</si>
  <si>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</si>
  <si>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</si>
  <si>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</si>
  <si>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</si>
  <si>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</si>
  <si>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</si>
  <si>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</si>
  <si>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</si>
  <si>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</si>
  <si>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</si>
  <si>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</si>
  <si>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</si>
  <si>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</si>
  <si>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</si>
  <si>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</si>
  <si>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</si>
  <si>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</si>
  <si>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</si>
  <si>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</si>
  <si>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</si>
  <si>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</si>
  <si>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</si>
  <si>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</si>
  <si>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</si>
  <si>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</si>
  <si>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</si>
  <si>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</si>
  <si>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</si>
  <si>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</si>
  <si>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</si>
  <si>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</si>
  <si>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</si>
  <si>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</si>
  <si>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</si>
  <si>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</si>
  <si>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</si>
  <si>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</si>
  <si>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</si>
  <si>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</si>
  <si>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</si>
  <si>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</si>
  <si>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</si>
  <si>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</si>
  <si>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</si>
  <si>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</si>
  <si>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</si>
  <si>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</si>
  <si>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</si>
  <si>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</si>
  <si>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</si>
  <si>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</si>
  <si>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</si>
  <si>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</si>
  <si>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</si>
  <si>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</si>
  <si>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</si>
  <si>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</si>
  <si>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</si>
  <si>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</si>
  <si>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</si>
  <si>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</si>
  <si>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</si>
  <si>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</si>
  <si>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</si>
  <si>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</si>
  <si>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</si>
  <si>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</si>
  <si>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</si>
  <si>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</si>
  <si>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</si>
  <si>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</si>
  <si>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</si>
  <si>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</si>
  <si>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</si>
  <si>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</si>
  <si>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</si>
  <si>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</si>
  <si>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</si>
  <si>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</si>
  <si>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</si>
  <si>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</si>
  <si>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</si>
  <si>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</si>
  <si>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</si>
  <si>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</si>
  <si>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</si>
  <si>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</si>
  <si>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</si>
  <si>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</si>
  <si>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</si>
  <si>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</si>
  <si>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</si>
  <si>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</si>
  <si>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</si>
  <si>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</si>
  <si>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</si>
  <si>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</si>
  <si>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</si>
  <si>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</si>
  <si>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</si>
  <si>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</si>
  <si>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</si>
  <si>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</si>
  <si>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</si>
  <si>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</si>
  <si>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</si>
  <si>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</si>
  <si>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</si>
  <si>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</si>
  <si>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</si>
  <si>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</si>
  <si>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</si>
  <si>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</si>
  <si>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</si>
  <si>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</si>
  <si>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</si>
  <si>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</si>
  <si>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</si>
  <si>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</si>
  <si>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</si>
  <si>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</si>
  <si>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</si>
  <si>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</si>
  <si>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</si>
  <si>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</si>
  <si>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</si>
  <si>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</si>
  <si>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</si>
  <si>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</si>
  <si>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</si>
  <si>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</si>
  <si>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</si>
  <si>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</si>
  <si>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</si>
  <si>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</si>
  <si>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</si>
  <si>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</si>
  <si>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</si>
  <si>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</si>
  <si>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</si>
  <si>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</si>
  <si>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</si>
  <si>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</si>
  <si>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</si>
  <si>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</si>
  <si>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</si>
  <si>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</si>
  <si>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</si>
  <si>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</si>
  <si>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</si>
  <si>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</si>
  <si>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</si>
  <si>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</si>
  <si>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</si>
  <si>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</si>
  <si>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</si>
  <si>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</si>
  <si>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</si>
  <si>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</si>
  <si>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</si>
  <si>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</si>
  <si>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</si>
  <si>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</si>
  <si>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</si>
  <si>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</si>
  <si>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</si>
  <si>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</si>
  <si>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</si>
  <si>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</si>
  <si>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</si>
  <si>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</si>
  <si>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</si>
  <si>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</si>
  <si>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</si>
  <si>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</si>
  <si>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</si>
  <si>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</si>
  <si>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</si>
  <si>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</si>
  <si>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</si>
  <si>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</si>
  <si>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</si>
  <si>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</si>
  <si>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</si>
  <si>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</si>
  <si>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</si>
  <si>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</si>
  <si>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</si>
  <si>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</si>
  <si>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</si>
  <si>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</si>
  <si>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</si>
  <si>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</si>
  <si>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</si>
  <si>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</si>
  <si>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</si>
  <si>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</si>
  <si>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</si>
  <si>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</si>
  <si>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</si>
  <si>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</si>
  <si>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</si>
  <si>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</si>
  <si>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</si>
  <si>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</si>
  <si>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</si>
  <si>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</si>
  <si>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</si>
  <si>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</si>
  <si>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</si>
  <si>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</si>
  <si>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</si>
  <si>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</si>
  <si>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</si>
  <si>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</si>
  <si>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</si>
  <si>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</si>
  <si>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</si>
  <si>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</si>
  <si>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</si>
  <si>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</si>
  <si>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</si>
  <si>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</si>
  <si>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</si>
  <si>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</si>
  <si>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</si>
  <si>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</si>
  <si>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</si>
  <si>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</si>
  <si>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</si>
  <si>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</si>
  <si>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</si>
  <si>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</si>
  <si>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</si>
  <si>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</si>
  <si>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</si>
  <si>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</si>
  <si>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</si>
  <si>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</si>
  <si>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</si>
  <si>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</si>
  <si>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</si>
  <si>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</si>
  <si>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</si>
  <si>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</si>
  <si>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</si>
  <si>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</si>
  <si>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</si>
  <si>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</si>
  <si>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</si>
  <si>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</si>
  <si>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</si>
  <si>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</si>
  <si>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</si>
  <si>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</si>
  <si>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</si>
  <si>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</si>
  <si>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</si>
  <si>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</si>
  <si>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</si>
  <si>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</si>
  <si>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</si>
  <si>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</si>
  <si>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</si>
  <si>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</si>
  <si>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</si>
  <si>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</si>
  <si>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</si>
  <si>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</si>
  <si>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</si>
  <si>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</si>
  <si>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</si>
  <si>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</si>
  <si>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</si>
  <si>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</si>
  <si>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</si>
  <si>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</si>
  <si>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</si>
  <si>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</si>
  <si>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</si>
  <si>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</si>
  <si>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</si>
  <si>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</si>
  <si>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</si>
  <si>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</si>
  <si>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</si>
  <si>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</si>
  <si>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</si>
  <si>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</si>
  <si>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</si>
  <si>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</si>
  <si>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</si>
  <si>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</si>
  <si>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</si>
  <si>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</si>
  <si>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</si>
  <si>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</si>
  <si>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</si>
  <si>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</si>
  <si>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</si>
  <si>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</si>
  <si>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</si>
  <si>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</si>
  <si>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</si>
  <si>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</si>
  <si>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</si>
  <si>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</si>
  <si>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</si>
  <si>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</si>
  <si>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</si>
  <si>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</si>
  <si>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</si>
  <si>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</si>
  <si>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</si>
  <si>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</si>
  <si>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</si>
  <si>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</si>
  <si>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</si>
  <si>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</si>
  <si>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</si>
  <si>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</si>
  <si>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</si>
  <si>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</si>
  <si>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</si>
  <si>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</si>
  <si>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</si>
  <si>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</si>
  <si>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</si>
  <si>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</si>
  <si>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</si>
  <si>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</si>
  <si>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</si>
  <si>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</si>
  <si>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</si>
  <si>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</si>
  <si>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</si>
  <si>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</si>
  <si>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</si>
  <si>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</si>
  <si>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</si>
  <si>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</si>
  <si>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</si>
  <si>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</si>
  <si>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</si>
  <si>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</si>
  <si>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</si>
  <si>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</si>
  <si>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</si>
  <si>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</si>
  <si>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</si>
  <si>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</si>
  <si>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</si>
  <si>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</si>
  <si>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</si>
  <si>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</si>
  <si>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</si>
  <si>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</si>
  <si>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</si>
  <si>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</si>
  <si>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ETA 45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</si>
  <si>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</si>
  <si>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</si>
  <si>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</si>
  <si>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</si>
  <si>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</si>
  <si>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</si>
  <si>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</si>
  <si>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</si>
  <si>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sceco cut off due to billing issue and Team trying connecting PG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</si>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</sst>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8" totalsRowShown="0" headerRowDxfId="157" dataDxfId="156" headerRowBorderDxfId="154" tableBorderDxfId="155" totalsRowBorderDxfId="153">
  <autoFilter ref="A1:CJ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0" totalsRowShown="0" headerRowDxfId="48" dataDxfId="47" headerRowBorderDxfId="45" tableBorderDxfId="46" totalsRowBorderDxfId="44">
  <autoFilter ref="A1:L24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2" totalsRowShown="0" headerRowDxfId="31" dataDxfId="30" headerRowBorderDxfId="28" tableBorderDxfId="29">
  <autoFilter ref="A1:L48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291.58272870370274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11.087740046299587</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45954.531154398152</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45954.531154398152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45954.531154398152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45954.531154398152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45954.531154398152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45954.531154398152</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45954.531154398152</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45954.531154398152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45954.531154398152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45954.531154398152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45954.531154398152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45954.531154398152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45954.531154398152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45954.531154398152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45954.531154398152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45954.531154398152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45954.531154398152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45954.531154398152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45954.531154398152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45954.531154398152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45954.531154398152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45954.531154398152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45954.531154398152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45954.531154398152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45954.531154398152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45954.531154398152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45954.531154398152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45954.531154398152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45954.531154398152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45954.531154398152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45954.531154398152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45954.531154398152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45954.531154398152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45954.531154398152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45954.531154398152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45954.531154398152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45954.531154398152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45954.531154398152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45954.531154398152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45954.531154398152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45954.531154398152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45954.531154398152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45954.531154398152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45954.531154398152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45954.531154398152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45954.531154398152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45954.531154398152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45954.531154398152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45954.531154398152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45954.531154398152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45954.531154398152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45954.531154398152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45954.531154398152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45954.531154398152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45954.531154398152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45954.531154398152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45954.531154398152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45954.531154398152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45954.531154398152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45954.531154398152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45954.531154398152</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45954.531154398152</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45954.531154398152</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B254DF02-3F56-4D03-81B7-0FEDC9DA40CC}"/>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8"/>
  <sheetViews>
    <sheetView workbookViewId="0">
      <selection activeCell="E10" sqref="E10"/>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129.53131666666741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10.035379166663915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0.5573120370390825</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45954.531154629629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45954.531154629629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45954.531154629629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45954.531154629629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45954.531154629629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45954.531154629629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45954.531154629629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45954.531154629629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45954.531154629629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45954.531154629629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45954.531154629629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45954.531154629629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45954.531154629629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45954.531154629629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45954.531154629629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45954.531154629629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45954.531154629629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45954.531154629629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45954.531154629629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45954.531154629629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45954.531154629629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45954.531154629629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45954.531154629629</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sheetData>
  <dataValidations count="2">
    <dataValidation allowBlank="1" showInputMessage="1" showErrorMessage="1" sqref="E1" xr:uid="{4D935161-CDD3-4592-B877-3FB59C99E142}"/>
    <dataValidation type="list" allowBlank="1" showInputMessage="1" showErrorMessage="1" sqref="E3:E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45954.531154629629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45954.531154629629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45954.531154629629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45954.531154629629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45954.531154629629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45954.531154629629</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45954.531154629629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45954.531154629629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45954.531154629629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45954.531154629629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45954.531154629629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45954.531154629629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45954.531154629629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45954.531154629629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45954.531154629629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45954.531154629629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45954.531154629629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45954.531154629629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45954.531154629629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45954.531154629629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45954.531154629629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45954.531154629629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45954.531154629629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45954.531154629629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45954.531154629629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45954.531154629629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45954.531154629629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45954.531154629629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45954.531154629629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45954.531154629629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45954.531154629629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45954.531154629629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45954.531154629629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45954.531154629629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45954.531154629629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45954.531154629629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45954.531154629629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45954.531154629629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45954.531154629629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45954.531154629629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45954.531154629629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45954.531154629629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45954.531154629629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45954.531154629629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45954.531154629629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45954.531154629629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45954.531154629629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45954.531154629629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45954.531154629629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45954.531154629629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45954.531154629629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45954.531154629629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45954.531154629629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45954.531154629629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45954.531154629629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45954.531154629629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45954.531154629629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45954.531154629629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45954.531154629629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45954.531154629629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45954.531154629629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45954.531154629629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45954.531154629629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45954.531154629629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45954.531154629629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45954.531154629629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45954.531154629629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45954.531154629629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45954.531154629629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45954.531154629629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45954.531154629629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45954.531154629629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45954.531154629629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45954.531154629629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45954.531154629629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45954.531154629629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45954.531154629629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45954.531154629629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45954.531154629629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45954.531154629629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45954.531154629629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45954.531154629629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45954.531154629629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45954.531154629629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45954.531154629629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45954.531154629629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45954.531154629629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45954.531154629629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45954.531154629629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45954.531154629629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45954.531154629629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45954.531154629629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45954.531154629629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45954.531154629629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45954.531154629629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45954.531154629629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45954.531154629629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45954.531154629629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45954.531154629629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45954.531154629629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45954.531154629629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45954.531154629629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45954.531154629629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45954.531154629629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45954.531154629629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45954.531154629629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45954.531154629629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45954.531154629629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45954.531154629629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45954.531154629629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45954.531154629629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45954.531154629629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45954.531154629629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45954.531154629629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45954.531154629629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45954.531154629629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45954.531154629629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45954.531154629629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45954.531154629629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45954.531154629629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45954.531154629629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45954.531154629629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45954.531154629629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45954.531154629629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45954.531154629629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45954.531154629629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45954.531154629629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45954.531154629629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45954.531154629629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45954.531154629629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45954.531154629629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45954.531154629629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45954.531154629629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45954.531154629629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45954.531154629629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45954.531154629629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45954.531154629629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45954.531154629629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45954.531154629629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45954.531154629629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45954.531154629629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45954.531154629629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45954.531154629629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45954.531154629629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45954.531154629629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45954.531154629629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45954.531154629629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45954.531154629629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45954.531154629629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45954.531154629629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45954.531154629629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45954.531154629629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45954.531154629629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45954.531154629629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45954.531154629629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45954.531154629629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45954.531154629629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45954.531154629629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45954.531154629629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45954.531154629629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45954.531154629629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45954.531154629629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45954.531154629629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45954.531154629629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45954.531154629629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45954.531154629629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45954.531154629629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45954.531154629629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45954.531154629629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45954.531154629629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45954.531154629629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45954.531154629629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45954.531154629629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45954.531154629629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45954.531154629629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45954.531154629629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45954.531154629629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45954.531154629629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45954.531154629629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45954.531154629629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45954.531154629629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45954.531154629629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45954.531154629629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45954.531154629629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45954.531154629629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45954.531154629629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45954.531154629629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45954.531154629629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45954.531154629629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45954.531154629629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45954.531154629629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45954.531154629629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45954.531154629629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45954.531154629629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45954.531154629629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45954.531154629629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45954.531154629629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45954.531154629629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45954.531154629629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45954.531154629629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45954.531154629629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45954.531154629629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45954.531154629629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45954.531154629629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45954.531154629629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45954.531154629629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45954.531154629629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45954.531154629629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45954.531154629629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45954.531154629629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45954.531154629629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45954.531154629629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45954.531154629629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45954.531154629629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45954.531154629629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45954.531154629629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45954.531154629629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45954.531154629629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45954.531154629629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45954.531154629629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45954.531154629629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45954.531154629629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45954.531154629629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45954.531154629629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45954.531154629629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45954.531154629629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45954.531154629629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45954.531154629629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45954.531154629629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45954.531154629629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45954.531154629629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45954.531154629629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45954.531154629629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45954.531154629629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45954.531154629629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45954.531154629629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45954.531154629629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45954.531154629629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45954.531154629629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45954.531154629629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45954.531154629629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45954.531154629629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45954.531154629629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45954.531154629629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45954.531154629629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45954.531154629629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45954.531154629629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45954.531154629629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45954.531154629629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45954.531154629629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45954.531154629629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45954.531154629629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45954.531154629629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45954.531154629629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45954.531154629629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45954.531154629629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45954.531154629629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45954.531154629629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45954.531154629629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45954.531154629629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45954.531154629629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45954.531154629629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45954.531154629629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45954.531154629629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45954.531154629629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45954.531154629629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45954.531154629629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45954.531154629629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45954.531154629629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45954.531154629629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45954.531154629629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45954.531154629629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45954.531154629629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45954.531154629629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45954.531154629629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45954.531154629629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45954.531154629629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45954.531154629629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45954.531154629629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45954.531154629629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45954.531154629629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45954.531154629629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45954.531154629629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45954.531154629629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45954.531154629629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45954.531154629629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45954.531154629629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45954.531154629629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45954.531154629629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45954.531154629629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45954.531154629629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45954.531154629629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45954.531154629629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45954.531154629629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45954.531154629629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45954.531154629629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45954.531154629629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45954.531154629629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45954.531154629629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45954.531154629629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45954.531154629629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45954.531154629629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45954.531154629629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45954.531154629629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45954.531154629629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45954.531154629629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45954.531154629629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45954.531154629629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45954.531154629629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45954.531154629629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45954.531154629629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45954.531154629629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45954.531154629629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45954.531154629629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45954.531154629629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45954.531154629629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45954.531154629629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45954.531154629629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45954.531154629629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45954.531154629629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45954.531154629629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45954.531154629629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45954.531154629629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45954.531154629629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45954.531154629629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45954.531154629629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45954.531154629629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45954.531154629629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45954.531154629629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45954.531154629629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45954.531154629629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45954.531154629629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45954.531154629629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45954.531154629629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45954.531154629629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45954.531154629629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45954.531154629629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45954.531154629629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45954.531154629629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45954.531154629629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45954.531154629629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45954.531154629629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45954.531154629629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45954.531154629629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45954.531154629629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45954.531154629629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45954.531154629629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45954.531154629629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45954.531154629629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45954.531154629629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45954.531154629629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45954.531154629629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45954.531154629629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45954.531154629629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45954.531154629629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45954.531154629629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45954.531154629629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45954.531154629629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45954.531154629629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45954.531154629629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45954.531154629629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45954.531154629629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45954.531154629629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45954.531154629629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45954.531154629629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45954.531154629629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45954.531154629629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45954.531154629629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45954.531154629629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45954.531154629629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45954.531154629629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45954.531154629629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45954.531154629629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45954.531154629629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45954.531154629629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45954.531154629629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45954.531154629629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45954.531154629629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45954.531154629629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45954.531154629629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45954.531154629629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45954.531154629629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45954.531154629629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45954.531154629629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45954.531154629629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45954.531154629629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45954.531154629629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45954.531154629629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45954.531154629629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45954.531154629629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45954.531154629629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45954.531154629629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45954.531154629629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45954.531154629629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45954.531154629629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45954.531154629629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45954.531154629629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45954.531154629629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45954.531154629629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45954.531154629629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45954.531154629629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45954.531154629629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45954.531154629629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45954.531154629629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45954.531154629629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45954.531154629629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45954.531154629629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45954.531154629629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45954.531154629629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45954.531154629629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45954.531154629629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45954.531154629629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45954.531154629629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45954.531154629629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45954.531154629629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45954.531154629629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45954.531154629629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45954.531154629629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45954.531154629629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45954.531154629629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45954.531154629629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45954.531154629629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45954.531154629629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45954.531154629629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45954.531154629629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45954.531154629629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45954.531154629629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45954.531154629629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45954.531154629629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45954.531154629629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45954.531154629629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45954.531154629629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45954.531154629629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45954.531154629629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45954.531154629629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45954.531154629629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45954.531154629629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45954.531154629629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45954.531154629629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45954.531154629629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45954.531154629629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45954.531154629629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45954.531154629629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45954.531154629629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45954.531154629629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45954.531154629629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45954.531154629629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45954.531154629629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45954.531154629629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45954.531154629629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45954.531154629629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45954.531154629629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45954.531154629629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45954.531154629629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45954.531154629629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45954.531154629629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45954.531154629629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45954.531154629629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45954.531154629629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45954.531154629629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45954.531154629629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45954.531154629629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45954.531154629629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45954.531154629629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45954.531154629629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45954.531154629629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45954.531154629629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45954.531154629629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45954.531154629629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45954.531154629629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45954.531154629629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45954.531154629629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45954.531154629629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45954.531154629629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45954.531154629629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45954.531154629629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45954.531154629629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45954.531154629629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45954.531154629629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45954.531154629629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45954.531154629629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45954.531154629629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45954.531154629629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45954.531154629629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45954.531154629629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45954.531154629629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45954.531154629629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45954.531154629629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45954.531154629629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45954.531154629629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45954.531154629629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45954.531154629629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45954.531154629629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45954.531154629629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45954.531154629629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45954.531154629629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45954.531154629629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45954.531154629629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45954.531154629629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45954.531154629629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45954.531154629629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45954.531154629629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45954.531154629629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45954.531154629629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45954.531154629629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45954.531154629629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45954.531154629629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45954.531154629629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45954.531154629629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45954.531154629629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45954.531154629629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45954.531154629629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45954.531154629629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45954.531154629629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45954.531154629629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45954.531154629629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45954.531154629629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45954.531154629629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45954.531154629629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45954.531154629629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45954.531154629629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45954.531154629629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45954.531154629629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45954.531154629629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45954.531154629629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45954.531154629629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45954.531154629629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45954.531154629629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45954.531154629629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45954.531154629629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45954.531154629629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45954.531154629629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45954.531154629629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45954.531154629629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45954.531154629629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45954.531154629629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45954.531154629629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45954.531154629629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45954.531154629629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45954.531154629629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45954.531154629629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45954.531154629629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45954.531154629629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45954.531154629629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45954.531154629629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45954.531154629629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45954.531154629629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45954.531154629629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45954.531154629629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45954.531154629629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45954.531154629629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45954.531154629629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45954.531154629629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45954.531154629629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45954.531154629629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45954.531154629629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45954.531154629629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45954.531154629629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45954.531154629629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45954.531154629629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45954.531154629629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45954.531154629629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45954.531154629629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45954.531154629629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45954.531154629629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45954.531154629629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45954.531154629629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45954.531154629629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45954.531154629629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45954.531154629629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45954.531154629629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45954.531154629629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45954.531154629629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45954.531154629629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45954.531154629629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45954.531154629629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45954.531154629629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45954.531154629629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45954.531154629629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45954.531154629629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45954.531154629629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45954.531154629629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45954.531154629629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45954.531154629629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45954.531154629629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45954.531154629629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45954.531154629629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45954.531154629629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45954.531154629629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45954.531154629629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45954.531154629629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45954.531154629629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45954.531154629629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45954.531154629629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45954.531154629629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45954.531154629629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45954.531154629629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45954.531154629629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45954.531154629629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45954.531154629629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45954.531154629629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45954.531154629629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45954.531154629629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45954.531154629629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45954.531154629629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45954.531154629629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45954.531154629629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45954.531154629629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45954.531154629629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45954.531154629629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45954.531154629629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45954.531154629629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45954.531154629629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45954.531154629629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45954.531154629629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45954.531154629629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45954.531154629629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45954.531154629629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45954.531154629629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45954.531154629629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45954.531154629629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45954.531154629629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45954.531154629629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45954.531154629629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45954.531154629629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45954.531154629629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45954.531154629629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45954.531154629629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45954.531154629629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45954.531154629629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45954.531154629629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45954.531154629629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45954.531154629629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45954.531154629629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45954.531154629629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45954.531154629629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45954.531154629629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45954.531154629629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45954.531154629629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45954.531154629629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45954.531154629629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45954.531154629629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45954.531154629629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45954.531154629629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45954.531154629629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45954.531154629629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45954.531154629629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45954.531154629629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45954.531154629629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45954.531154629629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45954.531154629629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45954.531154629629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45954.531154629629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45954.531154629629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45954.531154629629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45954.531154629629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45954.531154629629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45954.531154629629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45954.531154629629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45954.531154629629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45954.531154629629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45954.531154629629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45954.531154629629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45954.531154629629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45954.531154629629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45954.531154629629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45954.531154629629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45954.531154629629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45954.531154629629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45954.531154629629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45954.531154629629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45954.531154629629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45954.531154629629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45954.531154629629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45954.531154629629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45954.531154629629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45954.531154629629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45954.531154629629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45954.531154629629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45954.531154629629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45954.531154629629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45954.531154629629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45954.531154629629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45954.531154629629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45954.531154629629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45954.531154629629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45954.531154629629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45954.531154629629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45954.531154629629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45954.531154629629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45954.531154629629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45954.531154629629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45954.531154629629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45954.531154629629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45954.531154629629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45954.531154629629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45954.531154629629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45954.531154629629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45954.531154629629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45954.531154629629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45954.531154629629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45954.531154629629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45954.531154629629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45954.531154629629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45954.531154629629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45954.531154629629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45954.531154629629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45954.531154629629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45954.531154629629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45954.531154629629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45954.531154629629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45954.531154629629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45954.531154629629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45954.531154629629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45954.531154629629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45954.531154629629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45954.531154629629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45954.531154629629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45954.531154629629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45954.531154629629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45954.531154629629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45954.531154629629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45954.531154629629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45954.531154629629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45954.531154629629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45954.531154629629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45954.531154629629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45954.531154629629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45954.531154629629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45954.531154629629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45954.531154629629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45954.531154629629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45954.531154629629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45954.531154629629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45954.531154629629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45954.531154629629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45954.531154629629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45954.531154629629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45954.531154629629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45954.531154629629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45954.531154629629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45954.531154629629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45954.531154629629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45954.531154629629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45954.531154629629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45954.531154629629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45954.531154629629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45954.531154629629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45954.531154629629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45954.531154629629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45954.531154629629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45954.531154629629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45954.531154629629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45954.531154629629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45954.531154629629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45954.531154629629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45954.531154629629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45954.531154629629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45954.531154629629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45954.531154629629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45954.531154629629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45954.531154629629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45954.531154629629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45954.531154629629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45954.531154629629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45954.531154629629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45954.531154629629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45954.531154629629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45954.531154629629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45954.531154629629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45954.531154629629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45954.531154629629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45954.531154629629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45954.531154629629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45954.531154629629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45954.531154629629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45954.531154629629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45954.531154629629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45954.531154629629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45954.531154629629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45954.531154629629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45954.531154629629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45954.531154629629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45954.531154629629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45954.531154629629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45954.531154629629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45954.531154629629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45954.531154629629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45954.531154629629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45954.531154629629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45954.531154629629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45954.531154629629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45954.531154629629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45954.531154629629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45954.531154629629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45954.531154629629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45954.531154629629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45954.531154629629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45954.531154629629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45954.531154629629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45954.531154629629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45954.531154629629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45954.531154629629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45954.531154629629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45954.531154629629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45954.531154629629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45954.531154629629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45954.531154629629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45954.531154629629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45954.531154629629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45954.531154629629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45954.531154629629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45954.531154629629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45954.531154629629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45954.531154629629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45954.531154629629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45954.531154629629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45954.531154629629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45954.531154629629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45954.531154629629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45954.531154629629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45954.531154629629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45954.531154629629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45954.531154629629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45954.531154629629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45954.531154629629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45954.531154629629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45954.531154629629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45954.531154629629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45954.531154629629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45954.531154629629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45954.531154629629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45954.531154629629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45954.531154629629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45954.531154629629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45954.531154629629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45954.531154629629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45954.531154629629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45954.531154629629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45954.531154629629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45954.531154629629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45954.531154629629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45954.531154629629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45954.531154629629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45954.531154629629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45954.531154629629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45954.531154629629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45954.531154629629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45954.531154629629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45954.531154629629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45954.531154629629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45954.531154629629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45954.531154629629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45954.531154629629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45954.531154629629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45954.531154629629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45954.531154629629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45954.531154629629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45954.531154629629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45954.531154629629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45954.531154629629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45954.531154629629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45954.531154629629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45954.531154629629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45954.531154629629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45954.531154629629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45954.531154629629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45954.531154629629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45954.531154629629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45954.531154629629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45954.531154629629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45954.531154629629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45954.531154629629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45954.531154629629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45954.531154629629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45954.531154629629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45954.531154629629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45954.531154629629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45954.531154629629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45954.531154629629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45954.531154629629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45954.531154629629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45954.531154629629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45954.531154629629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45954.531154629629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45954.531154629629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45954.531154629629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45954.531154629629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45954.531154629629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45954.531154629629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45954.531154629629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45954.531154629629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45954.531154629629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45954.531154629629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45954.531154629629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45954.531154629629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45954.531154629629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45954.531154629629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45954.531154629629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45954.531154629629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45954.531154629629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45954.531154629629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45954.531154629629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45954.531154629629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45954.531154629629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45954.531154629629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45954.531154629629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45954.531154629629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45954.531154629629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45954.531154629629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45954.531154629629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45954.531154629629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45954.531154629629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45954.531154629629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45954.531154629629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45954.531154629629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45954.531154629629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45954.531154629629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45954.531154629629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45954.531154629629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45954.531154629629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45954.531154629629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45954.531154629629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45954.531154629629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45954.531154629629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45954.531154629629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45954.531154629629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45954.531154629629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45954.531154629629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45954.531154629629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45954.531154629629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45954.531154629629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45954.531154629629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45954.531154629629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45954.531154629629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45954.531154629629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45954.531154629629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45954.531154629629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45954.531154629629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45954.531154629629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45954.531154629629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45954.531154629629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45954.531154629629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45954.531154629629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45954.531154629629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45954.531154629629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45954.531154629629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45954.531154629629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45954.531154629629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45954.531154629629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45954.531154629629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45954.531154629629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45954.531154629629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45954.531154629629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45954.531154629629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45954.531154629629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45954.531154629629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45954.531154629629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45954.531154629629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45954.531154629629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45954.531154629629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45954.531154629629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45954.531154629629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45954.531154629629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45954.531154629629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45954.531154629629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45954.531154629629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45954.531154629629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45954.531154629629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45954.531154629629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45954.531154629629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45954.531154629629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45954.531154629629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45954.531154629629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45954.531154629629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45954.531154629629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45954.531154629629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45954.531154629629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45954.531154629629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45954.531154629629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45954.531154629629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45954.531154629629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45954.531154629629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45954.531154629629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45954.531154629629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45954.531154629629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45954.531154629629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45954.531154629629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45954.531154629629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45954.531154629629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45954.531154629629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45954.531154629629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45954.531154629629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45954.531154629629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45954.531154629629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45954.531154629629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45954.531154629629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45954.531154629629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45954.531154629629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45954.531154629629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45954.531154629629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45954.531154629629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45954.531154629629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45954.531154629629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45954.531154629629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45954.531154629629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45954.531154629629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45954.531154629629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45954.531154629629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45954.531154629629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45954.531154629629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45954.531154629629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45954.531154629629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45954.531154629629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45954.531154629629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45954.531154629629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45954.531154629629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45954.531154629629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45954.531154629629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45954.531154629629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45954.531154629629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45954.531154629629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45954.531154629629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45954.531154629629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45954.531154629629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45954.531154629629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45954.531154629629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45954.531154629629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45954.531154629629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45954.531154629629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45954.531154629629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45954.531154629629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45954.531154629629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45954.531154629629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45954.531154629629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45954.531154629629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45954.531154629629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45954.531154629629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45954.531154629629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45954.531154629629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45954.531154629629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45954.531154629629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45954.531154629629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45954.531154629629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45954.531154629629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45954.531154629629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45954.531154629629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45954.531154629629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45954.531154629629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45954.531154629629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45954.531154629629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45954.531154629629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45954.531154629629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45954.531154629629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45954.531154629629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45954.531154629629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45954.531154629629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45954.531154629629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45954.531154629629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45954.531154629629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45954.531154629629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45954.531154629629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45954.531154629629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45954.531154629629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45954.531154629629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45954.531154629629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45954.531154629629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45954.531154629629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45954.531154629629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45954.531154629629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45954.531154629629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45954.531154629629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45954.531154629629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45954.531154629629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45954.531154629629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45954.531154629629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45954.531154629629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45954.531154629629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45954.531154629629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45954.531154629629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45954.531154629629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45954.531154629629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45954.531154629629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45954.531154629629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45954.531154629629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45954.531154629629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45954.531154629629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45954.531154629629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45954.531154629629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45954.531154629629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45954.531154629629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45954.531154629629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45954.531154629629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45954.531154629629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45954.531154629629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45954.531154629629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45954.531154629629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45954.531154629629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45954.531154629629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45954.531154629629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45954.531154629629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45954.531154629629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45954.531154629629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45954.531154629629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45954.531154629629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45954.531154629629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45954.531154629629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45954.531154629629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45954.531154629629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45954.531154629629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45954.531154629629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45954.531154629629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45954.531154629629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45954.531154629629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45954.531154629629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45954.531154629629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45954.531154629629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45954.531154629629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45954.531154629629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45954.531154629629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45954.531154629629</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45954.531154629629</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45954.531154629629</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0"/>
  <sheetViews>
    <sheetView tabSelected="1" workbookViewId="0">
      <selection activeCell="A6" sqref="A6:X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251.05043680555536</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0.89643240740406327</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0.71101574073691154</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1</v>
      </c>
      <c r="D5" s="122" t="s">
        <v>25306</v>
      </c>
      <c r="E5" s="99" t="s">
        <v>38998</v>
      </c>
      <c r="F5" s="124">
        <v>45954.374976851854</v>
      </c>
      <c r="G5" s="125">
        <f ca="1">IFERROR(NOW()-F5,"")</f>
        <v>0.15617777777515585</v>
      </c>
      <c r="H5" s="124">
        <v>45954.368726851855</v>
      </c>
      <c r="I5" s="120" t="str">
        <f>IFERROR(VLOOKUP(D5,DB!A:F,6,0),"")</f>
        <v>SCECO</v>
      </c>
      <c r="J5" s="120" t="str">
        <f>IFERROR(VLOOKUP(D5,DB!A:G,7,0),"")</f>
        <v>Dead</v>
      </c>
      <c r="K5" s="126" t="s">
        <v>39096</v>
      </c>
      <c r="L5" s="122" t="str">
        <f>IFERROR(VLOOKUP(D5,DB!A:I,9,0),"")</f>
        <v>Latis</v>
      </c>
    </row>
    <row r="6" spans="1:16" ht="15" customHeight="1">
      <c r="A6" s="120"/>
      <c r="B6" s="120" t="str">
        <f>IFERROR(VLOOKUP(D6,DB!A:K,11,0),"")</f>
        <v/>
      </c>
      <c r="C6" s="121"/>
      <c r="D6" s="122"/>
      <c r="E6" s="123"/>
      <c r="F6" s="124"/>
      <c r="G6" s="125">
        <f ca="1">IFERROR(NOW()-F6,"")</f>
        <v>45954.531154629629</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45954.531154629629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45954.531154629629</v>
      </c>
      <c r="H8" s="124"/>
      <c r="I8" s="120" t="str">
        <f>IFERROR(VLOOKUP(D8,DB!A:F,6,0),"")</f>
        <v/>
      </c>
      <c r="J8" s="120" t="str">
        <f>IFERROR(VLOOKUP(D8,DB!A:G,7,0),"")</f>
        <v/>
      </c>
      <c r="K8" s="126"/>
      <c r="L8" s="122" t="str">
        <f>IFERROR(VLOOKUP(D8,DB!A:I,9,0),"")</f>
        <v/>
      </c>
    </row>
    <row r="9" spans="1:16" ht="15" customHeight="1">
      <c r="A9" s="120"/>
      <c r="B9" s="120" t="str">
        <f>IFERROR(VLOOKUP(D10,DB!A:K,11,0),"")</f>
        <v/>
      </c>
      <c r="C9" s="121"/>
      <c r="D9" s="122"/>
      <c r="E9" s="123"/>
      <c r="F9" s="124"/>
      <c r="G9" s="125">
        <f ca="1">IFERROR(NOW()-F9,"")</f>
        <v>45954.531154629629</v>
      </c>
      <c r="H9" s="124"/>
      <c r="I9" s="120" t="str">
        <f>IFERROR(VLOOKUP(D10,DB!A:F,6,0),"")</f>
        <v/>
      </c>
      <c r="J9" s="120" t="str">
        <f>IFERROR(VLOOKUP(D10,DB!A:G,7,0),"")</f>
        <v/>
      </c>
      <c r="K9" s="126"/>
      <c r="L9" s="122" t="str">
        <f>IFERROR(VLOOKUP(D10,DB!A:I,9,0),"")</f>
        <v/>
      </c>
    </row>
    <row r="10" spans="1:16" ht="15" customHeight="1">
      <c r="A10" s="120"/>
      <c r="B10" s="120" t="str">
        <f>IFERROR(VLOOKUP(#REF!,DB!A:K,11,0),"")</f>
        <v/>
      </c>
      <c r="C10" s="121"/>
      <c r="D10" s="122"/>
      <c r="E10" s="123"/>
      <c r="F10" s="124"/>
      <c r="G10" s="125">
        <f ca="1">IFERROR(NOW()-F10,"")</f>
        <v>45954.531154629629</v>
      </c>
      <c r="H10" s="124"/>
      <c r="I10" s="120" t="str">
        <f>IFERROR(VLOOKUP(#REF!,DB!A:F,6,0),"")</f>
        <v/>
      </c>
      <c r="J10" s="120" t="str">
        <f>IFERROR(VLOOKUP(#REF!,DB!A:G,7,0),"")</f>
        <v/>
      </c>
      <c r="K10" s="126"/>
      <c r="L10" s="122" t="str">
        <f>IFERROR(VLOOKUP(#REF!,DB!A:I,9,0),"")</f>
        <v/>
      </c>
    </row>
    <row r="11" spans="1:16" ht="15" customHeight="1">
      <c r="A11" s="120"/>
      <c r="B11" s="120" t="str">
        <f>IFERROR(VLOOKUP(D11,DB!A:K,11,0),"")</f>
        <v/>
      </c>
      <c r="C11" s="121"/>
      <c r="D11" s="122"/>
      <c r="E11" s="123"/>
      <c r="F11" s="124"/>
      <c r="G11" s="125">
        <f ca="1">IFERROR(NOW()-F11,"")</f>
        <v>45954.531154629629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45954.531154629629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45954.531154629629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45954.531154629629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45954.531154629629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45954.531154629629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45954.531154629629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45954.531154629629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45954.531154629629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45954.531154629629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45954.531154629629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45954.531154629629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45954.531154629629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45954.531154629629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45954.531154629629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45954.531154629629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45954.531154629629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45954.531154629629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45954.531154629629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45954.531154629629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45954.531154629629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45954.531154629629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45954.531154629629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45954.531154629629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45954.531154629629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45954.531154629629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45954.531154629629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45954.531154629629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45954.531154629629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45954.531154629629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45954.531154629629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45954.531154629629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45954.531154629629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45954.531154629629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45954.531154629629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45954.531154629629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45954.531154629629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45954.531154629629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45954.531154629629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45954.531154629629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45954.531154629629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45954.531154629629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45954.531154629629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45954.531154629629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45954.531154629629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45954.531154629629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45954.531154629629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45954.531154629629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45954.531154629629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45954.531154629629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45954.531154629629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45954.531154629629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45954.531154629629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45954.531154629629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45954.531154629629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45954.531154629629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45954.531154629629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45954.531154629629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45954.531154629629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45954.531154629629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45954.531154629629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45954.531154629629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45954.531154629629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45954.531154629629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45954.531154629629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45954.531154629629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45954.531154629629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45954.531154629629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45954.531154629629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45954.531154629629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45954.531154629629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45954.531154629629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45954.531154629629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45954.531154629629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45954.531154629629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45954.531154629629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45954.531154629629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45954.531154629629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45954.531154629629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45954.531154629629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45954.531154629629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45954.531154629629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45954.531154629629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45954.531154629629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45954.531154629629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45954.531154629629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45954.531154629629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45954.531154629629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45954.531154629629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45954.531154629629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45954.531154629629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45954.531154629629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45954.531154629629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45954.531154629629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45954.531154629629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45954.531154629629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45954.531154629629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45954.531154629629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45954.531154629629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45954.531154629629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45954.531154629629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45954.531154629629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45954.531154629629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45954.531154629629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45954.531154629629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45954.531154629629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45954.531154629629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45954.531154629629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45954.531154629629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45954.531154629629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45954.531154629629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45954.531154629629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45954.531154629629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45954.531154629629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45954.531154629629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45954.531154629629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45954.531154629629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45954.531154629629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45954.531154629629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45954.531154629629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45954.531154629629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45954.531154629629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45954.531154629629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45954.531154629629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45954.531154629629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45954.531154629629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45954.531154629629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45954.531154629629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45954.531154629629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45954.531154629629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45954.531154629629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45954.531154629629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45954.531154629629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45954.531154629629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45954.531154629629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45954.531154629629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45954.531154629629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45954.531154629629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45954.531154629629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45954.531154629629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45954.531154629629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45954.531154629629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45954.531154629629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45954.531154629629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45954.531154629629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45954.531154629629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45954.531154629629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45954.531154629629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45954.531154629629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45954.531154629629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45954.531154629629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45954.531154629629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45954.531154629629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45954.531154629629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45954.531154629629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45954.531154629629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45954.531154629629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45954.531154629629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45954.531154629629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45954.531154629629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45954.531154629629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45954.531154629629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45954.531154629629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45954.531154629629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45954.531154629629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45954.531154629629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45954.531154629629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45954.531154629629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45954.531154629629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45954.531154629629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45954.531154629629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45954.531154629629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45954.531154629629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45954.531154629629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45954.531154629629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45954.531154629629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45954.531154629629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45954.531154629629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45954.531154629629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45954.531154629629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45954.531154629629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45954.531154629629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45954.531154629629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45954.531154629629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45954.531154629629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45954.531154629629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45954.531154629629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45954.531154629629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45954.531154629629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45954.531154629629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45954.531154629629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45954.531154629629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45954.531154629629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45954.531154629629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45954.531154629629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45954.531154629629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45954.531154629629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45954.531154629629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45954.531154629629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45954.531154629629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45954.531154629629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45954.531154629629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45954.531154629629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45954.531154629629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45954.531154629629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45954.531154629629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45954.531154629629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45954.531154629629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45954.531154629629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45954.531154629629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45954.531154629629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45954.531154629629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45954.531154629629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45954.531154629629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45954.531154629629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45954.531154629629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45954.531154629629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45954.531154629629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45954.531154629629</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45954.531154629629</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45954.531154629629</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45954.531154629629</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45954.531154629629</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45954.531154629629</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45954.531154629629</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45954.531154629629</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45954.531154629629</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45954.531154629629</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45954.531154629629</v>
      </c>
      <c r="H239" s="124"/>
      <c r="I239" s="120" t="str">
        <f>IFERROR(VLOOKUP(D239,DB!A:F,6,0),"")</f>
        <v/>
      </c>
      <c r="J239" s="120" t="str">
        <f>IFERROR(VLOOKUP(D239,DB!A:G,7,0),"")</f>
        <v/>
      </c>
      <c r="K239" s="126"/>
      <c r="L239" s="122" t="str">
        <f>IFERROR(VLOOKUP(D239,DB!A:I,9,0),"")</f>
        <v/>
      </c>
    </row>
    <row r="240" spans="1:12" ht="15" customHeight="1">
      <c r="A240" s="127"/>
      <c r="B240" s="127" t="str">
        <f>IFERROR(VLOOKUP(D240,DB!A:K,11,0),"")</f>
        <v/>
      </c>
      <c r="C240" s="128"/>
      <c r="D240" s="129"/>
      <c r="E240" s="130"/>
      <c r="F240" s="131"/>
      <c r="G240" s="132">
        <f ca="1">IFERROR(NOW()-F240,"")</f>
        <v>45954.531154629629</v>
      </c>
      <c r="H240" s="131"/>
      <c r="I240" s="127" t="str">
        <f>IFERROR(VLOOKUP(D240,DB!A:F,6,0),"")</f>
        <v/>
      </c>
      <c r="J240" s="127" t="str">
        <f>IFERROR(VLOOKUP(D240,DB!A:G,7,0),"")</f>
        <v/>
      </c>
      <c r="K240" s="133"/>
      <c r="L240" s="129" t="str">
        <f>IFERROR(VLOOKUP(D240,DB!A:I,9,0),"")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62.699094212963246</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28.34227708333492</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5.8700432870391523</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8.1513194447325077E-2</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45954.531154398152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45954.531154398152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45954.531154398152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45954.531154398152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45954.531154398152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45954.531154398152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45954.531154398152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45954.531154398152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45954.531154398152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45954.531154398152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45954.531154398152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45954.531154398152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45954.531154398152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45954.531154398152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45954.531154398152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45954.531154398152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45954.531154398152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45954.531154398152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45954.531154398152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45954.531154398152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45954.531154398152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45954.531154398152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45954.531154398152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45954.531154398152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45954.531154398152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45954.531154398152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45954.531154398152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45954.531154398152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45954.531154398152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45954.531154398152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45954.531154398152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45954.531154398152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45954.531154398152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45954.531154398152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45954.531154398152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45954.531154398152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45954.531154398152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45954.531154398152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45954.531154398152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45954.531154398152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45954.531154398152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45954.531154398152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45954.531154398152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45954.531154398152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45954.531154398152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45954.531154398152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45954.531154398152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45954.531154398152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45954.531154398152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45954.531154398152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45954.531154398152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45954.531154398152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45954.531154398152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45954.531154398152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45954.531154398152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45954.531154398152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45954.531154398152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45954.531154398152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45954.531154398152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45954.531154398152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45954.531154398152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45954.531154398152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45954.531154398152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45954.531154398152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45954.531154398152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45954.531154398152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45954.531154398152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45954.531154398152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45954.531154398152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45954.531154398152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45954.531154398152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45954.531154398152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45954.531154398152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45954.531154398152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45954.531154398152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45954.531154398152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45954.531154398152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45954.531154398152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45954.531154398152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45954.531154398152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45954.531154398152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45954.531154398152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45954.531154398152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45954.531154398152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45954.531154398152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45954.531154398152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45954.531154398152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45954.531154398152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45954.531154398152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45954.531154398152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45954.531154398152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45954.531154398152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45954.531154398152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45954.531154398152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45954.531154398152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45954.531154398152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45954.531154398152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45954.531154398152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45954.531154398152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45954.531154398152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45954.531154398152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45954.531154398152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45954.531154398152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45954.531154398152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45954.531154398152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45954.531154398152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45954.531154398152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45954.531154398152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45954.531154398152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45954.531154398152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45954.531154398152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45954.531154398152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45954.531154398152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45954.531154398152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45954.531154398152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45954.531154398152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45954.531154398152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45954.531154398152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45954.531154398152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45954.531154398152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45954.531154398152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45954.531154398152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45954.531154398152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45954.531154398152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45954.531154398152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45954.531154398152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45954.531154398152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45954.531154398152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45954.531154398152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45954.531154398152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45954.531154398152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45954.531154398152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45954.531154398152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45954.531154398152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45954.531154398152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45954.531154398152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45954.531154398152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45954.531154398152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45954.531154398152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45954.531154398152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45954.531154398152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45954.531154398152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45954.531154398152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45954.531154398152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45954.531154398152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45954.531154398152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45954.531154398152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45954.531154398152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45954.531154398152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45954.531154398152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45954.531154398152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45954.531154398152</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45954.531154398152</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45954.531154398152</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45954.531154398152</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45954.531154398152</v>
      </c>
      <c r="H161" s="154"/>
      <c r="I161" s="153" t="str">
        <f>IFERROR(VLOOKUP(D161,DB!A:F,6,0),"")</f>
        <v/>
      </c>
      <c r="J161" s="153" t="str">
        <f>IFERROR(VLOOKUP(D161,DB!A:G,7,0),"")</f>
        <v/>
      </c>
      <c r="K161" s="153"/>
      <c r="L161" s="153" t="str">
        <f>IFERROR(VLOOKUP(D161,DB!A:I,9,0),"")</f>
        <v/>
      </c>
    </row>
    <row r="162" spans="1:12" ht="15">
      <c r="A162" s="159"/>
      <c r="B162" s="159" t="str">
        <f>IFERROR(VLOOKUP(D162,DB!A:K,11,0),"")</f>
        <v/>
      </c>
      <c r="C162" s="159"/>
      <c r="D162" s="159"/>
      <c r="E162" s="159"/>
      <c r="F162" s="160"/>
      <c r="G162" s="161">
        <f ca="1">IFERROR(NOW()-F162,"")</f>
        <v>45954.531154398152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45954.531154398152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45954.531154398152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45954.531154398152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45954.531154398152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45954.531154398152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45954.531154398152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45954.531154398152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45954.531154398152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45954.531154398152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45954.531154398152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45954.531154398152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45954.531154398152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45954.531154398152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45954.531154398152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45954.531154398152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45954.531154398152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45954.531154398152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45954.531154398152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45954.531154398152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45954.531154398152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45954.531154398152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45954.531154398152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45954.531154398152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45954.531154398152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45954.531154398152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45954.531154398152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45954.531154398152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45954.531154398152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45954.531154398152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45954.531154398152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45954.531154398152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45954.531154398152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45954.531154398152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45954.531154398152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45954.531154398152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45954.531154398152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45954.531154398152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45954.531154398152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45954.531154398152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45954.531154398152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45954.531154398152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45954.531154398152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45954.531154398152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45954.531154398152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45954.531154398152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45954.531154398152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45954.531154398152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45954.531154398152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45954.531154398152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45954.531154398152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45954.531154398152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45954.531154398152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45954.531154398152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45954.531154398152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45954.531154398152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45954.531154398152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45954.531154398152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45954.531154398152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45954.531154398152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45954.531154398152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45954.531154398152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45954.531154398152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45954.531154398152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45954.531154398152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45954.531154398152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45954.531154398152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45954.531154398152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45954.531154398152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45954.531154398152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45954.531154398152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45954.531154398152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45954.531154398152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45954.531154398152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45954.531154398152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45954.531154398152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45954.531154398152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45954.531154398152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45954.531154398152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45954.531154398152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45954.531154398152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45954.531154398152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45954.531154398152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45954.531154398152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45954.531154398152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45954.531154398152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45954.531154398152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45954.531154398152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45954.531154398152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45954.531154398152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45954.531154398152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45954.531154398152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45954.531154398152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45954.531154398152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45954.531154398152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45954.531154398152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45954.531154398152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45954.531154398152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45954.531154398152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45954.531154398152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45954.531154398152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45954.531154398152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45954.531154398152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45954.531154398152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45954.531154398152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45954.531154398152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45954.531154398152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45954.531154398152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45954.531154398152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45954.531154398152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45954.531154398152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45954.531154398152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45954.531154398152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45954.531154398152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45954.531154398152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45954.531154398152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45954.531154398152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45954.531154398152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45954.531154398152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45954.531154398152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45954.531154398152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45954.531154398152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45954.531154398152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45954.531154398152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45954.531154398152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45954.531154398152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45954.531154398152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45954.531154398152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45954.531154398152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45954.531154398152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45954.531154398152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45954.531154398152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45954.531154398152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45954.531154398152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45954.531154398152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45954.531154398152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45954.531154398152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45954.531154398152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45954.531154398152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45954.531154398152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45954.531154398152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45954.531154398152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45954.531154398152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45954.531154398152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45954.531154398152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45954.531154398152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45954.531154398152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45954.531154398152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45954.531154398152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45954.531154398152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45954.531154398152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45954.531154398152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45954.531154398152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45954.531154398152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45954.531154398152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45954.531154398152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45954.531154398152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45954.531154398152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45954.531154398152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45954.531154398152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45954.531154398152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45954.531154398152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45954.531154398152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45954.531154398152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45954.531154398152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45954.531154398152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45954.531154398152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45954.531154398152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45954.531154398152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45954.531154398152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45954.531154398152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45954.531154398152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45954.531154398152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45954.531154398152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45954.531154398152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45954.531154398152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45954.531154398152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45954.531154398152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45954.531154398152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45954.531154398152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45954.531154398152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45954.531154398152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45954.531154398152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45954.531154398152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45954.531154398152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45954.531154398152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45954.531154398152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45954.531154398152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45954.531154398152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45954.531154398152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45954.531154398152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45954.531154398152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45954.531154398152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45954.531154398152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45954.531154398152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45954.531154398152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45954.531154398152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45954.531154398152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45954.531154398152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45954.531154398152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45954.531154398152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45954.531154398152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45954.531154398152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45954.531154398152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45954.531154398152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45954.531154398152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45954.531154398152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45954.531154398152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45954.531154398152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45954.531154398152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45954.531154398152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45954.531154398152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45954.531154398152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45954.531154398152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45954.531154398152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45954.531154398152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45954.531154398152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45954.531154398152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45954.531154398152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45954.531154398152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45954.531154398152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45954.531154398152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45954.531154398152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45954.531154398152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45954.531154398152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45954.531154398152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45954.531154398152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45954.531154398152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45954.531154398152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45954.531154398152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45954.531154398152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45954.531154398152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45954.531154398152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45954.531154398152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45954.531154398152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45954.531154398152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45954.531154398152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45954.531154398152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45954.531154398152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45954.531154398152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45954.531154398152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45954.531154398152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45954.531154398152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45954.531154398152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45954.531154398152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45954.531154398152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45954.531154398152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45954.531154398152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45954.531154398152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45954.531154398152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45954.531154398152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45954.531154398152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45954.531154398152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45954.531154398152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45954.531154398152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45954.531154398152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45954.531154398152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45954.531154398152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45954.531154398152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45954.531154398152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45954.531154398152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45954.531154398152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45954.531154398152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45954.531154398152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45954.531154398152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45954.531154398152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45954.531154398152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45954.531154398152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45954.531154398152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45954.531154398152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45954.531154398152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45954.531154398152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45954.531154398152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45954.531154398152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45954.531154398152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45954.531154398152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45954.531154398152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45954.531154398152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45954.531154398152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45954.531154398152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45954.531154398152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45954.531154398152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45954.531154398152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45954.531154398152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45954.531154398152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45954.531154398152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45954.531154398152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45954.531154398152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45954.531154398152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45954.531154398152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45954.531154398152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45954.531154398152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45954.531154398152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45954.531154398152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45954.531154398152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45954.531154398152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45954.531154398152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45954.531154398152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45954.531154398152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45954.531154398152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45954.531154398152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45954.531154398152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45954.531154398152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45954.531154398152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45954.531154398152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45954.531154398152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45954.531154398152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45954.531154398152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45954.531154398152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45954.531154398152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45954.531154398152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45954.531154398152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45954.531154398152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45954.531154398152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45954.531154398152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45954.531154398152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45954.531154398152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45954.531154398152</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45954.531154398152</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45954.531154398152</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45954.531154398152</v>
      </c>
      <c r="H482" s="160"/>
      <c r="I482" s="159" t="str">
        <f>IFERROR(VLOOKUP(D482,DB!A:F,6,0),"")</f>
        <v/>
      </c>
      <c r="J482" s="159" t="str">
        <f>IFERROR(VLOOKUP(D482,DB!A:G,7,0),"")</f>
        <v/>
      </c>
      <c r="K482" s="159"/>
      <c r="L482" s="159" t="str">
        <f>IFERROR(VLOOKUP(D482,DB!A:I,9,0),"")</f>
        <v/>
      </c>
    </row>
    <row r="483" spans="1:12" ht="15"/>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92" ht="15"/>
    <row r="593" ht="15"/>
    <row r="595" ht="15"/>
    <row r="596" ht="15"/>
    <row r="597" ht="15"/>
    <row r="598" ht="15"/>
    <row r="600" ht="15"/>
    <row r="601" ht="15"/>
    <row r="608" ht="15"/>
    <row r="609" ht="15"/>
    <row r="610" ht="15"/>
    <row r="611" ht="15"/>
    <row r="612" ht="15"/>
    <row r="613" ht="15"/>
    <row r="616" ht="15"/>
    <row r="617" ht="15"/>
    <row r="618" ht="15"/>
    <row r="619" ht="15"/>
    <row r="620" ht="15"/>
    <row r="621" ht="15"/>
    <row r="622" ht="15"/>
    <row r="623" ht="15"/>
    <row r="624" ht="15"/>
    <row r="625" ht="15"/>
    <row r="626" ht="15"/>
    <row r="627"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3" ht="15"/>
    <row r="684" ht="15"/>
    <row r="721" ht="15"/>
    <row r="722" ht="15"/>
    <row r="723" ht="15"/>
    <row r="724" ht="15"/>
    <row r="725" ht="15"/>
    <row r="726" ht="15"/>
    <row r="727" ht="15"/>
    <row r="728" ht="15"/>
    <row r="729" ht="15"/>
    <row r="730"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813" ht="15"/>
    <row r="815" ht="15"/>
    <row r="816"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9" ht="15"/>
    <row r="850" ht="15"/>
    <row r="1020" ht="15"/>
    <row r="1021" ht="15"/>
    <row r="1022" ht="15"/>
    <row r="1023" ht="15"/>
    <row r="1024" ht="15"/>
    <row r="1025" ht="15"/>
    <row r="1031" ht="15"/>
    <row r="1032" ht="15"/>
    <row r="1033" ht="15"/>
    <row r="1034"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8" ht="15"/>
    <row r="1089" ht="15"/>
    <row r="1095" ht="15"/>
    <row r="1096" ht="15"/>
    <row r="1098" ht="15"/>
    <row r="1099" ht="15"/>
    <row r="1100" ht="15"/>
    <row r="1101" ht="15"/>
    <row r="1102" ht="15"/>
    <row r="1103" ht="15"/>
    <row r="1104" ht="15"/>
    <row r="1106" ht="15"/>
    <row r="1107" ht="15"/>
    <row r="1108"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3" ht="15"/>
    <row r="1206" ht="15"/>
    <row r="1207" ht="15"/>
    <row r="1208" ht="15"/>
    <row r="1209" ht="15"/>
    <row r="1210" ht="15"/>
    <row r="1211" ht="15"/>
    <row r="1212" ht="15"/>
    <row r="1214" ht="15"/>
    <row r="1215" ht="15"/>
    <row r="1216" ht="15"/>
    <row r="1217" ht="15"/>
    <row r="1218" ht="15"/>
    <row r="1219" ht="15"/>
    <row r="1220" ht="15"/>
    <row r="1221" ht="15"/>
    <row r="1222" ht="15"/>
    <row r="1223" ht="15"/>
    <row r="1224" ht="15"/>
    <row r="1226" ht="15"/>
    <row r="1227" ht="15"/>
    <row r="1228" ht="15"/>
    <row r="1229" ht="15"/>
    <row r="1230" ht="15"/>
    <row r="1231" ht="15"/>
    <row r="1232" ht="15"/>
    <row r="1233" ht="15"/>
    <row r="1234" ht="15"/>
    <row r="1235" ht="15"/>
    <row r="1243" ht="15"/>
    <row r="1244"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70" ht="15"/>
    <row r="1271" ht="15"/>
    <row r="1272" ht="15"/>
    <row r="1275" ht="15"/>
    <row r="1277" ht="15"/>
    <row r="1279" ht="15"/>
    <row r="1282" ht="15"/>
    <row r="1283" ht="15"/>
    <row r="1284" ht="15"/>
    <row r="1286" ht="15"/>
    <row r="1288" ht="15"/>
    <row r="1289" ht="15"/>
    <row r="1290" ht="15"/>
    <row r="1291" ht="15"/>
    <row r="1292" ht="15"/>
    <row r="1294" ht="15"/>
    <row r="1295" ht="15"/>
    <row r="1296" ht="15"/>
    <row r="1297" ht="15"/>
    <row r="1299" ht="15"/>
    <row r="1301" ht="15"/>
    <row r="1302" ht="15"/>
    <row r="1304" ht="15"/>
    <row r="1305" ht="15"/>
    <row r="1306" ht="15"/>
    <row r="1307" ht="15"/>
    <row r="1309" ht="15"/>
    <row r="1311" ht="15"/>
    <row r="1312" ht="15"/>
    <row r="1313" ht="15"/>
    <row r="1314"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45954.531154398152</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45954.531154398152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45954.531154398152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45954.531154398152</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45954.531154398152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45954.531154398152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45954.531154398152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45954.531154398152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45954.531154398152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45954.531154398152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45954.531154398152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45954.531154398152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45954.531154398152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45954.531154398152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45954.531154398152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45954.531154398152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45954.531154398152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45954.531154398152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45954.531154398152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45954.531154398152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45954.531154398152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45954.531154398152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45954.531154398152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45954.531154398152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45954.531154398152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45954.531154398152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45954.531154398152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45954.531154398152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45954.531154398152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45954.531154398152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45954.531154398152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45954.531154398152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45954.531154398152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45954.531154398152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45954.531154398152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45954.531154398152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45954.531154398152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45954.531154398152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45954.531154398152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45954.531154398152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45954.531154398152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45954.531154398152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45954.531154398152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45954.531154398152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45954.531154398152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45954.531154398152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45954.531154398152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45954.531154398152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45954.531154398152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45954.531154398152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45954.531154398152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45954.531154398152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45954.531154398152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45954.531154398152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45954.531154398152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45954.531154398152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45954.531154398152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45954.531154398152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45954.531154398152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45954.531154398152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45954.531154398152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45954.531154398152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45954.531154398152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45954.531154398152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45954.531154398152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45954.531154398152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45954.531154398152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45954.531154398152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45954.531154398152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45954.531154398152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45954.531154398152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45954.531154398152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45954.531154398152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45954.531154398152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45954.531154398152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45954.531154398152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45954.531154398152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45954.531154398152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45954.531154398152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45954.531154398152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45954.531154398152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45954.531154398152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45954.531154398152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45954.531154398152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45954.531154398152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45954.531154398152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45954.531154398152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45954.531154398152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45954.531154398152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45954.531154398152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45954.531154398152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45954.531154398152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45954.531154398152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45954.531154398152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45954.531154398152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45954.531154398152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45954.531154398152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45954.531154398152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45954.531154398152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45954.531154398152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45954.531154398152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45954.531154398152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45954.531154398152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45954.531154398152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45954.531154398152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45954.531154398152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45954.531154398152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45954.531154398152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45954.531154398152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45954.531154398152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45954.531154398152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45954.531154398152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45954.531154398152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45954.531154398152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45954.531154398152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45954.531154398152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45954.531154398152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45954.531154398152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45954.531154398152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45954.531154398152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45954.531154398152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45954.531154398152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45954.531154398152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45954.531154398152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45954.531154398152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45954.531154398152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45954.531154398152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45954.531154398152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45954.531154398152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45954.531154398152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45954.531154398152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45954.531154398152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45954.531154398152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45954.531154398152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45954.531154398152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45954.531154398152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45954.531154398152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45954.531154398152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45954.531154398152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45954.531154398152</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45954.531154398152</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45954.531154398152</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45954.531154398152</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45954.531154398152</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45954.531154398152</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45954.531154398152</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45954.531154398152</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2025-10-24T09:46:53Z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